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codeName="Ten_skoroszyt" defaultThemeVersion="124226"/>
  <xr:revisionPtr revIDLastSave="0" documentId="13_ncr:1_{882AE72E-AA4F-461C-B5CE-7582D6C70F6E}" xr6:coauthVersionLast="47" xr6:coauthVersionMax="47" xr10:uidLastSave="{00000000-0000-0000-0000-000000000000}"/>
  <bookViews>
    <workbookView xWindow="-120" yWindow="-120" windowWidth="29040" windowHeight="17640" tabRatio="666" xr2:uid="{00000000-000D-0000-FFFF-FFFF00000000}"/>
  </bookViews>
  <sheets>
    <sheet name="Start" sheetId="1" r:id="rId1"/>
    <sheet name="Warunki handlowe" sheetId="7" r:id="rId2"/>
    <sheet name="Europower AGM" sheetId="2" r:id="rId3"/>
    <sheet name="Europower LiFePO4" sheetId="22" r:id="rId4"/>
    <sheet name="Acumax AGM" sheetId="18" r:id="rId5"/>
    <sheet name="Acumax GEL " sheetId="19" r:id="rId6"/>
    <sheet name="Technocell" sheetId="16" r:id="rId7"/>
    <sheet name="Alarmtec" sheetId="23" r:id="rId8"/>
    <sheet name="akcesoria_accessories1" sheetId="4" r:id="rId9"/>
    <sheet name="Lączniki" sheetId="17" r:id="rId10"/>
    <sheet name="Zbiorczo" sheetId="20" r:id="rId11"/>
    <sheet name="ean" sheetId="21" state="hidden" r:id="rId12"/>
  </sheets>
  <externalReferences>
    <externalReference r:id="rId13"/>
    <externalReference r:id="rId14"/>
  </externalReferences>
  <definedNames>
    <definedName name="CZ" localSheetId="4">#REF!</definedName>
    <definedName name="CZ" localSheetId="5">#REF!</definedName>
    <definedName name="CZ" localSheetId="6">#REF!</definedName>
    <definedName name="CZ">akcesoria_accessories1!$P$2</definedName>
    <definedName name="M" localSheetId="4">#REF!</definedName>
    <definedName name="M" localSheetId="5">#REF!</definedName>
    <definedName name="M" localSheetId="6">#REF!</definedName>
    <definedName name="M">akcesoria_accessories1!$P$1</definedName>
    <definedName name="_xlnm.Print_Area" localSheetId="4">'Acumax AGM'!$A$1:$L$90</definedName>
    <definedName name="_xlnm.Print_Area" localSheetId="5">'Acumax GEL '!$A$1:$L$42</definedName>
    <definedName name="_xlnm.Print_Area" localSheetId="8">akcesoria_accessories1!$B$1:$O$174</definedName>
    <definedName name="_xlnm.Print_Area" localSheetId="7">Alarmtec!$A$1:$L$23</definedName>
    <definedName name="_xlnm.Print_Area" localSheetId="2">'Europower AGM'!$A$1:$L$113</definedName>
    <definedName name="_xlnm.Print_Area" localSheetId="3">'Europower LiFePO4'!$A$1:$K$31</definedName>
    <definedName name="_xlnm.Print_Area" localSheetId="9">Lączniki!$B$1:$H$1124</definedName>
    <definedName name="_xlnm.Print_Area" localSheetId="0">Start!$A$1:$N$40</definedName>
    <definedName name="_xlnm.Print_Area" localSheetId="6">Technocell!$A$1:$L$29</definedName>
    <definedName name="_xlnm.Print_Area" localSheetId="1">'Warunki handlowe'!$A$6:$D$30</definedName>
    <definedName name="_xlnm.Print_Titles" localSheetId="9">Lączniki!$1:$4</definedName>
    <definedName name="_xlnm.Print_Titles" localSheetId="10">Zbiorczo!$1:$1</definedName>
    <definedName name="wsk" localSheetId="4">#REF!</definedName>
    <definedName name="wsk" localSheetId="5">#REF!</definedName>
    <definedName name="wsk" localSheetId="7">[1]akcesoria_accessories1!#REF!</definedName>
    <definedName name="wsk" localSheetId="9">[2]akcesoria_accessories1!#REF!</definedName>
    <definedName name="wsk" localSheetId="6">akcesoria_accessories1!#REF!</definedName>
    <definedName name="wsk">akcesoria_accessories1!#REF!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4" i="23" l="1"/>
  <c r="K15" i="23"/>
  <c r="K16" i="23"/>
  <c r="K17" i="23"/>
  <c r="K18" i="23"/>
  <c r="K19" i="23"/>
  <c r="K20" i="23"/>
  <c r="K21" i="23"/>
  <c r="K22" i="23"/>
  <c r="K13" i="23"/>
  <c r="K14" i="16"/>
  <c r="K29" i="16" l="1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9" i="19"/>
  <c r="K18" i="19"/>
  <c r="K17" i="19"/>
  <c r="K16" i="19"/>
  <c r="K15" i="19"/>
  <c r="K14" i="19"/>
  <c r="K13" i="19"/>
  <c r="K72" i="18"/>
  <c r="K71" i="18"/>
  <c r="K70" i="18"/>
  <c r="K69" i="18"/>
  <c r="K68" i="18"/>
  <c r="K60" i="18"/>
  <c r="K59" i="18"/>
  <c r="K58" i="18"/>
  <c r="K57" i="18"/>
  <c r="K56" i="18"/>
  <c r="K55" i="18"/>
  <c r="K54" i="18"/>
  <c r="K53" i="18"/>
  <c r="K52" i="18"/>
  <c r="K51" i="18"/>
  <c r="K50" i="18"/>
  <c r="K49" i="18"/>
  <c r="K48" i="18"/>
  <c r="K47" i="18"/>
  <c r="K46" i="18"/>
  <c r="K45" i="18"/>
  <c r="K44" i="18"/>
  <c r="K43" i="18"/>
  <c r="K34" i="18"/>
  <c r="K33" i="18"/>
  <c r="K32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86" i="2"/>
  <c r="K85" i="2"/>
  <c r="K84" i="2"/>
  <c r="K83" i="2"/>
  <c r="K76" i="2"/>
  <c r="K75" i="2"/>
  <c r="K74" i="2"/>
  <c r="K73" i="2"/>
  <c r="K72" i="2"/>
  <c r="K71" i="2"/>
  <c r="K70" i="2"/>
  <c r="K69" i="2"/>
  <c r="K68" i="2"/>
  <c r="K67" i="2"/>
  <c r="K60" i="2"/>
  <c r="K59" i="2"/>
  <c r="K58" i="2"/>
  <c r="K57" i="2"/>
  <c r="K56" i="2"/>
  <c r="K55" i="2"/>
  <c r="K54" i="2"/>
  <c r="K53" i="2"/>
  <c r="K52" i="2"/>
  <c r="K51" i="2"/>
  <c r="K50" i="2"/>
  <c r="K49" i="2"/>
  <c r="K41" i="2"/>
  <c r="K40" i="2"/>
  <c r="K39" i="2"/>
  <c r="K38" i="2"/>
  <c r="K37" i="2"/>
  <c r="K36" i="2"/>
  <c r="K35" i="2"/>
  <c r="K34" i="2"/>
  <c r="K33" i="2"/>
  <c r="K32" i="2"/>
  <c r="K25" i="2"/>
  <c r="K24" i="2"/>
  <c r="K23" i="2"/>
  <c r="K22" i="2"/>
  <c r="K21" i="2"/>
  <c r="K20" i="2"/>
  <c r="K19" i="2"/>
  <c r="K18" i="2"/>
  <c r="K17" i="2"/>
  <c r="K16" i="2"/>
  <c r="K15" i="2"/>
  <c r="K14" i="2"/>
  <c r="B1" i="2"/>
  <c r="B13" i="1"/>
  <c r="B6" i="1"/>
  <c r="C3" i="20" l="1"/>
  <c r="C4" i="20"/>
  <c r="C5" i="20"/>
  <c r="C6" i="20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58" i="20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C72" i="20"/>
  <c r="C73" i="20"/>
  <c r="C74" i="20"/>
  <c r="C75" i="20"/>
  <c r="C76" i="20"/>
  <c r="C77" i="20"/>
  <c r="C78" i="20"/>
  <c r="C79" i="20"/>
  <c r="C80" i="20"/>
  <c r="C81" i="20"/>
  <c r="C82" i="20"/>
  <c r="C83" i="20"/>
  <c r="C84" i="20"/>
  <c r="C85" i="20"/>
  <c r="C86" i="20"/>
  <c r="C87" i="20"/>
  <c r="C88" i="20"/>
  <c r="C89" i="20"/>
  <c r="C90" i="20"/>
  <c r="C91" i="20"/>
  <c r="C92" i="20"/>
  <c r="C93" i="20"/>
  <c r="C94" i="20"/>
  <c r="C95" i="20"/>
  <c r="C96" i="20"/>
  <c r="C97" i="20"/>
  <c r="C98" i="20"/>
  <c r="C99" i="20"/>
  <c r="C100" i="20"/>
  <c r="C101" i="20"/>
  <c r="C102" i="20"/>
  <c r="C103" i="20"/>
  <c r="C104" i="20"/>
  <c r="C105" i="20"/>
  <c r="C106" i="20"/>
  <c r="C107" i="20"/>
  <c r="C108" i="20"/>
  <c r="C109" i="20"/>
  <c r="C110" i="20"/>
  <c r="C111" i="20"/>
  <c r="C112" i="20"/>
  <c r="C113" i="20"/>
  <c r="C114" i="20"/>
  <c r="C115" i="20"/>
  <c r="C116" i="20"/>
  <c r="C117" i="20"/>
  <c r="C118" i="20"/>
  <c r="C119" i="20"/>
  <c r="C120" i="20"/>
  <c r="C121" i="20"/>
  <c r="C122" i="20"/>
  <c r="C123" i="20"/>
  <c r="C124" i="20"/>
  <c r="C125" i="20"/>
  <c r="C126" i="20"/>
  <c r="C127" i="20"/>
  <c r="C128" i="20"/>
  <c r="C129" i="20"/>
  <c r="C130" i="20"/>
  <c r="C2" i="20"/>
  <c r="K93" i="2" l="1"/>
  <c r="J93" i="2"/>
  <c r="H92" i="2"/>
  <c r="G92" i="2"/>
  <c r="F92" i="2"/>
  <c r="K91" i="2"/>
  <c r="J91" i="2"/>
  <c r="I91" i="2"/>
  <c r="C91" i="2"/>
  <c r="B91" i="2"/>
  <c r="B90" i="2"/>
  <c r="B89" i="2"/>
  <c r="K82" i="2"/>
  <c r="J82" i="2"/>
  <c r="H81" i="2"/>
  <c r="G81" i="2"/>
  <c r="F81" i="2"/>
  <c r="K80" i="2"/>
  <c r="J80" i="2"/>
  <c r="I80" i="2"/>
  <c r="C80" i="2"/>
  <c r="B80" i="2"/>
  <c r="B78" i="2"/>
  <c r="B9" i="2"/>
  <c r="B166" i="4"/>
  <c r="B62" i="2"/>
  <c r="B12" i="1"/>
  <c r="C174" i="4"/>
  <c r="D173" i="4"/>
  <c r="D172" i="4"/>
  <c r="D171" i="4"/>
  <c r="D170" i="4"/>
  <c r="D169" i="4"/>
  <c r="D168" i="4"/>
  <c r="C167" i="4"/>
  <c r="B1" i="4"/>
  <c r="B4" i="4"/>
  <c r="O6" i="4"/>
  <c r="I6" i="4"/>
  <c r="N6" i="4"/>
  <c r="H6" i="4"/>
  <c r="J6" i="4"/>
  <c r="K6" i="4"/>
  <c r="E6" i="4"/>
  <c r="D6" i="4"/>
  <c r="C6" i="4"/>
  <c r="B6" i="4"/>
  <c r="K103" i="2"/>
  <c r="J103" i="2"/>
  <c r="H102" i="2"/>
  <c r="G102" i="2"/>
  <c r="F102" i="2"/>
  <c r="K101" i="2"/>
  <c r="J101" i="2"/>
  <c r="I101" i="2"/>
  <c r="C101" i="2"/>
  <c r="B101" i="2"/>
  <c r="K66" i="2"/>
  <c r="J66" i="2"/>
  <c r="H65" i="2"/>
  <c r="G65" i="2"/>
  <c r="F65" i="2"/>
  <c r="K64" i="2"/>
  <c r="J64" i="2"/>
  <c r="I64" i="2"/>
  <c r="C64" i="2"/>
  <c r="B64" i="2"/>
  <c r="K48" i="2"/>
  <c r="J48" i="2"/>
  <c r="H47" i="2"/>
  <c r="G47" i="2"/>
  <c r="F47" i="2"/>
  <c r="K46" i="2"/>
  <c r="J46" i="2"/>
  <c r="I46" i="2"/>
  <c r="C46" i="2"/>
  <c r="B46" i="2"/>
  <c r="K31" i="2"/>
  <c r="J31" i="2"/>
  <c r="H30" i="2"/>
  <c r="G30" i="2"/>
  <c r="F30" i="2"/>
  <c r="K29" i="2"/>
  <c r="J29" i="2"/>
  <c r="I29" i="2"/>
  <c r="C29" i="2"/>
  <c r="B29" i="2"/>
  <c r="J13" i="2"/>
  <c r="H12" i="2"/>
  <c r="G12" i="2"/>
  <c r="F12" i="2"/>
  <c r="J11" i="2"/>
  <c r="I11" i="2"/>
  <c r="C11" i="2"/>
  <c r="B11" i="2"/>
  <c r="K11" i="2"/>
  <c r="K13" i="2"/>
  <c r="B99" i="2"/>
  <c r="B44" i="2"/>
  <c r="B27" i="2"/>
  <c r="B14" i="1"/>
  <c r="B11" i="1"/>
  <c r="B9" i="1"/>
  <c r="B3" i="1"/>
</calcChain>
</file>

<file path=xl/sharedStrings.xml><?xml version="1.0" encoding="utf-8"?>
<sst xmlns="http://schemas.openxmlformats.org/spreadsheetml/2006/main" count="8400" uniqueCount="3081">
  <si>
    <t>Un</t>
  </si>
  <si>
    <t>H</t>
  </si>
  <si>
    <t>L</t>
  </si>
  <si>
    <t>W</t>
  </si>
  <si>
    <t>[V]</t>
  </si>
  <si>
    <t>[Ah]</t>
  </si>
  <si>
    <t>[mm]</t>
  </si>
  <si>
    <t>[kg]</t>
  </si>
  <si>
    <t>EPS 200-12</t>
  </si>
  <si>
    <t>a.</t>
  </si>
  <si>
    <t xml:space="preserve">a. </t>
  </si>
  <si>
    <t xml:space="preserve">b. </t>
  </si>
  <si>
    <t>Zawarte w cenniku ceny akumulatorów są cenami EXW magazyn EMU w Gdańsku lub w Warszawie.</t>
  </si>
  <si>
    <t xml:space="preserve">c. </t>
  </si>
  <si>
    <t>Dla zamówień o wartości minimum 1.000,00 PLN netto, zawarte w cenniku ceny są cenami loco magazyn klienta.</t>
  </si>
  <si>
    <t>Oferowany towar jest fabrycznie nowy, wysokiej jakości, zgodny z obowiązującymi normami i wymaganiami technicznymi.</t>
  </si>
  <si>
    <t>Czas realizacji zamówienia wynosi 1-2 dni robocze w przypadku dostępności zamówionych akumulatorów w magazynie EMU.</t>
  </si>
  <si>
    <t>Wszelkie zastrzeżenia dotyczące dostawy (tj.: uszkodzenia mechaniczne czy braki ilościowe) należy spisać w obecności kuriera, przed podpisaniem listu przewozowego.</t>
  </si>
  <si>
    <t>Dotychczasowe warunki płatności oraz wysokość limitu kupieckiego, pozostają bez zmian.</t>
  </si>
  <si>
    <t>1.      Dane oferenta.</t>
  </si>
  <si>
    <t>2.      Przedmiot oferty.</t>
  </si>
  <si>
    <t>3.      Ceny.</t>
  </si>
  <si>
    <t>4.      Specyfikacja techniczna.</t>
  </si>
  <si>
    <t>5.      Warunki dostawy.</t>
  </si>
  <si>
    <t>6.      Warunki płatności.</t>
  </si>
  <si>
    <t>7.      Gwarancje.</t>
  </si>
  <si>
    <t>8.      Termin ważności oferty.</t>
  </si>
  <si>
    <t>EPS 28-12W</t>
  </si>
  <si>
    <r>
      <t>C</t>
    </r>
    <r>
      <rPr>
        <b/>
        <vertAlign val="subscript"/>
        <sz val="10"/>
        <color indexed="63"/>
        <rFont val="Calibri"/>
        <family val="2"/>
        <charset val="238"/>
      </rPr>
      <t>20</t>
    </r>
  </si>
  <si>
    <t>EXL 200</t>
  </si>
  <si>
    <t>EXL 300</t>
  </si>
  <si>
    <t>EXL 400</t>
  </si>
  <si>
    <t>EXL 500</t>
  </si>
  <si>
    <t>EXL 600</t>
  </si>
  <si>
    <t>EXL 800</t>
  </si>
  <si>
    <t>EXL 1000</t>
  </si>
  <si>
    <t>EXL 1500</t>
  </si>
  <si>
    <t>EXL 2000</t>
  </si>
  <si>
    <t>EXL 3000</t>
  </si>
  <si>
    <t>AFT 55-12</t>
  </si>
  <si>
    <t>AFT 75-12</t>
  </si>
  <si>
    <t>AFT 100-12</t>
  </si>
  <si>
    <t>AFT 125-12</t>
  </si>
  <si>
    <t>AFT 150-12</t>
  </si>
  <si>
    <t>AXL-100</t>
  </si>
  <si>
    <t>AXL-200</t>
  </si>
  <si>
    <t>AXL-300</t>
  </si>
  <si>
    <t>AXL-400</t>
  </si>
  <si>
    <t>AXL-500</t>
  </si>
  <si>
    <t>AXL-600</t>
  </si>
  <si>
    <t>AXL-800</t>
  </si>
  <si>
    <t>AXL-1000</t>
  </si>
  <si>
    <t>AXL-1600</t>
  </si>
  <si>
    <t>AXL-2000</t>
  </si>
  <si>
    <t>AXL-3000</t>
  </si>
  <si>
    <t>AM 1,3-6</t>
  </si>
  <si>
    <t>AM 3,4-6</t>
  </si>
  <si>
    <t>AM 4,5-6</t>
  </si>
  <si>
    <t>AM 7,2-6</t>
  </si>
  <si>
    <t>AM 12-6</t>
  </si>
  <si>
    <t>AM 0,8-12</t>
  </si>
  <si>
    <t>AM 3,4-12</t>
  </si>
  <si>
    <t>AM 5-12</t>
  </si>
  <si>
    <t>AM 7-12</t>
  </si>
  <si>
    <t>AM 12-12</t>
  </si>
  <si>
    <t>AV 15-12</t>
  </si>
  <si>
    <t>AV 22-12</t>
  </si>
  <si>
    <t>AML 26-12</t>
  </si>
  <si>
    <t>AML 28-12</t>
  </si>
  <si>
    <t>AML 35-12</t>
  </si>
  <si>
    <t>AML 40-12</t>
  </si>
  <si>
    <t>AML 55-12</t>
  </si>
  <si>
    <t>AML 65-12</t>
  </si>
  <si>
    <t>AML 80-12</t>
  </si>
  <si>
    <t>AML 100-12</t>
  </si>
  <si>
    <t>AML 120-12</t>
  </si>
  <si>
    <t>AML 160-12</t>
  </si>
  <si>
    <t>AML 200-12</t>
  </si>
  <si>
    <t>EP 1,2-6</t>
  </si>
  <si>
    <t>EP 3-6</t>
  </si>
  <si>
    <t>EP 4,5-6</t>
  </si>
  <si>
    <t>EP 7-6</t>
  </si>
  <si>
    <t>EP 12-6</t>
  </si>
  <si>
    <t>EP 1,2-12</t>
  </si>
  <si>
    <t>EP 2,3-12</t>
  </si>
  <si>
    <t>EP 3,6-12</t>
  </si>
  <si>
    <t>EP 5-12</t>
  </si>
  <si>
    <t>EP 7,2-12</t>
  </si>
  <si>
    <t>EP 12-12</t>
  </si>
  <si>
    <t>EP 17-12</t>
  </si>
  <si>
    <t>EV 9-12</t>
  </si>
  <si>
    <t>EV 15-12</t>
  </si>
  <si>
    <t>EV 22-12</t>
  </si>
  <si>
    <t>EV 33-12</t>
  </si>
  <si>
    <t>EV 50-12</t>
  </si>
  <si>
    <t>EV 75-12</t>
  </si>
  <si>
    <t>EPS 26-12</t>
  </si>
  <si>
    <t>EPS 33-12</t>
  </si>
  <si>
    <t>EPS 42-12</t>
  </si>
  <si>
    <t>EPS 65-12</t>
  </si>
  <si>
    <t>EPS 90-12</t>
  </si>
  <si>
    <t>EPS 100-12</t>
  </si>
  <si>
    <t>EPS 120-12</t>
  </si>
  <si>
    <t>EPS 160-12</t>
  </si>
  <si>
    <t>EPS 230-12</t>
  </si>
  <si>
    <t>EPL 7,2-12</t>
  </si>
  <si>
    <t>EPL 12-12</t>
  </si>
  <si>
    <t>EPL 17-12</t>
  </si>
  <si>
    <t>EPL 28-12</t>
  </si>
  <si>
    <t>EPL 42-12</t>
  </si>
  <si>
    <t>EPL 65-12</t>
  </si>
  <si>
    <t>EPL 85-12</t>
  </si>
  <si>
    <t>EPL 110-12</t>
  </si>
  <si>
    <t>EPL 150-12</t>
  </si>
  <si>
    <t>EPL 210-12</t>
  </si>
  <si>
    <t>UPS 12-55</t>
  </si>
  <si>
    <t>UPS 12-80</t>
  </si>
  <si>
    <t>UPS 12-90</t>
  </si>
  <si>
    <t>UPS 12-110</t>
  </si>
  <si>
    <t>BP 1,2-12</t>
  </si>
  <si>
    <t>BP 5-12</t>
  </si>
  <si>
    <t>BP 7-12</t>
  </si>
  <si>
    <t>BP 12-12</t>
  </si>
  <si>
    <t>BP 18-12</t>
  </si>
  <si>
    <t>BP 26-12</t>
  </si>
  <si>
    <t>BP 40-12</t>
  </si>
  <si>
    <t>BP 65-12</t>
  </si>
  <si>
    <t>EPL 155-12FT</t>
  </si>
  <si>
    <t>EPL 125-12FT</t>
  </si>
  <si>
    <t>EPL 110-12FT</t>
  </si>
  <si>
    <t>EPL 100-12FT</t>
  </si>
  <si>
    <t>EMU Sp. z o.o. Sp. k.; ul. Twarda 12; 80-871 Gdańsk</t>
  </si>
  <si>
    <t>Szczegółowe dane techniczne akumulatorów są dostępne na stronie internetowej www.emu.com.pl oraz w dziale handlowym EMU Sp. z o.o. Sp. k.</t>
  </si>
  <si>
    <t>Szczegółowe warunki gwarancji są dostępne na stronie internetowej www.emu.com.pl oraz w dziale handlowym EMU Sp. z o.o. Sp. k.</t>
  </si>
  <si>
    <t>17/SO/18/3/2</t>
  </si>
  <si>
    <t>17/SZ/18/3/2</t>
  </si>
  <si>
    <t>17/SO/24/3/2</t>
  </si>
  <si>
    <t>17/SZ/24/3/2</t>
  </si>
  <si>
    <t>17/SO/24/4/2</t>
  </si>
  <si>
    <t>17/SZ/24/4/2</t>
  </si>
  <si>
    <t>17/SO/30/3/2</t>
  </si>
  <si>
    <t>17/SZ/30/3/2</t>
  </si>
  <si>
    <t>17/SO/32/4/2</t>
  </si>
  <si>
    <t>17/SZ/32/4/2</t>
  </si>
  <si>
    <t>17/SO/36/3/2</t>
  </si>
  <si>
    <t>17/SZ/36/3/2</t>
  </si>
  <si>
    <t>17/SO/40/4/2</t>
  </si>
  <si>
    <t>17/SZ/40/4/2</t>
  </si>
  <si>
    <t>17/SO/48/3/2</t>
  </si>
  <si>
    <t>17/SZ/48/3/2</t>
  </si>
  <si>
    <t>17/SO/48/4/2</t>
  </si>
  <si>
    <t>17/SZ/48/4/2</t>
  </si>
  <si>
    <t>17/SO/64/4/2</t>
  </si>
  <si>
    <t>17/SZ/64/4/2</t>
  </si>
  <si>
    <t>26/SO/18/3/2</t>
  </si>
  <si>
    <t>26/SZ/18/3/2</t>
  </si>
  <si>
    <t>26/SO/24/3/2</t>
  </si>
  <si>
    <t>26/SZ/24/3/2</t>
  </si>
  <si>
    <t>26/SO/24/4/2</t>
  </si>
  <si>
    <t>26/SZ/24/4/2</t>
  </si>
  <si>
    <t>26/SO/30/3/2</t>
  </si>
  <si>
    <t>26/SZ/30/3/2</t>
  </si>
  <si>
    <t>26/SO/32/4/2</t>
  </si>
  <si>
    <t>26/SZ/32/4/2</t>
  </si>
  <si>
    <t>26/SO/36/3/2</t>
  </si>
  <si>
    <t>26/SZ/36/3/2</t>
  </si>
  <si>
    <t>26/SO/40/4/2</t>
  </si>
  <si>
    <t>26/SZ/40/4/2</t>
  </si>
  <si>
    <t>26/SO/48/3/2</t>
  </si>
  <si>
    <t>26/SZ/48/3/2</t>
  </si>
  <si>
    <t>26/SO/48/4/2</t>
  </si>
  <si>
    <t>26/SZ/48/4/2</t>
  </si>
  <si>
    <t>26/SO/64/4/2</t>
  </si>
  <si>
    <t>26/SZ/64/4/2</t>
  </si>
  <si>
    <t>28/SO/18/3/2</t>
  </si>
  <si>
    <t>28/SZ/18/3/2</t>
  </si>
  <si>
    <t>28/SO/24/3/2</t>
  </si>
  <si>
    <t>28/SZ/24/3/2</t>
  </si>
  <si>
    <t>28/SO/24/4/2</t>
  </si>
  <si>
    <t>28/SZ/24/4/2</t>
  </si>
  <si>
    <t>28/SO/30/3/2</t>
  </si>
  <si>
    <t>28/SZ/30/3/2</t>
  </si>
  <si>
    <t>28/SO/32/4/2</t>
  </si>
  <si>
    <t>28/SZ/32/4/2</t>
  </si>
  <si>
    <t>28/SO/36/3/2</t>
  </si>
  <si>
    <t>28/SZ/36/3/2</t>
  </si>
  <si>
    <t>28/SO/40/4/2</t>
  </si>
  <si>
    <t>28/SZ/40/4/2</t>
  </si>
  <si>
    <t>28/SO/48/3/2</t>
  </si>
  <si>
    <t>28/SZ/48/3/2</t>
  </si>
  <si>
    <t>28/SO/48/4/2</t>
  </si>
  <si>
    <t>28/SZ/48/4/2</t>
  </si>
  <si>
    <t>28/SO/64/4/2</t>
  </si>
  <si>
    <t>28/SZ/64/4/2</t>
  </si>
  <si>
    <t>33/SO/18/3/2</t>
  </si>
  <si>
    <t>33/SZ/18/3/2</t>
  </si>
  <si>
    <t>33/SO/24/3/2</t>
  </si>
  <si>
    <t>33/SZ/24/3/2</t>
  </si>
  <si>
    <t>33/SO/24/4/2</t>
  </si>
  <si>
    <t>33/SZ/24/4/2</t>
  </si>
  <si>
    <t>33/SO/30/3/2</t>
  </si>
  <si>
    <t>33/SZ/30/3/2</t>
  </si>
  <si>
    <t>33/SO/32/4/2</t>
  </si>
  <si>
    <t>33/SZ/32/4/2</t>
  </si>
  <si>
    <t>33/SO/36/3/2</t>
  </si>
  <si>
    <t>33/SZ/36/3/2</t>
  </si>
  <si>
    <t>33/SO/40/4/2</t>
  </si>
  <si>
    <t>33/SZ/40/4/2</t>
  </si>
  <si>
    <t>33/SO/48/3/2</t>
  </si>
  <si>
    <t>33/SZ/48/3/2</t>
  </si>
  <si>
    <t>33/SO/48/4/2</t>
  </si>
  <si>
    <t>33/SZ/48/4/2</t>
  </si>
  <si>
    <t>33/SO/64/4/2</t>
  </si>
  <si>
    <t>33/SZ/64/4/2</t>
  </si>
  <si>
    <t>40/SO/18/3/2</t>
  </si>
  <si>
    <t>40/SZ/18/3/2</t>
  </si>
  <si>
    <t>40/SO/24/3/2</t>
  </si>
  <si>
    <t>40/SZ/24/3/2</t>
  </si>
  <si>
    <t>40/SO/24/4/2</t>
  </si>
  <si>
    <t>40/SZ/24/4/2</t>
  </si>
  <si>
    <t>40/SO/30/3/2</t>
  </si>
  <si>
    <t>40/SZ/30/3/2</t>
  </si>
  <si>
    <t>40/SO/32/4/2</t>
  </si>
  <si>
    <t>40/SZ/32/4/2</t>
  </si>
  <si>
    <t>40/SO/36/3/2</t>
  </si>
  <si>
    <t>40/SZ/36/3/2</t>
  </si>
  <si>
    <t>40/SO/40/4/2</t>
  </si>
  <si>
    <t>40/SZ/40/4/2</t>
  </si>
  <si>
    <t>40/SO/48/3/2</t>
  </si>
  <si>
    <t>40/SZ/48/3/2</t>
  </si>
  <si>
    <t>40/SO/48/4/2</t>
  </si>
  <si>
    <t>40/SZ/48/4/2</t>
  </si>
  <si>
    <t>40/SO/64/4/2</t>
  </si>
  <si>
    <t>40/SZ/64/4/2</t>
  </si>
  <si>
    <t>55/SO/18/3/2</t>
  </si>
  <si>
    <t>55/SZ/18/3/2</t>
  </si>
  <si>
    <t>55/SO/24/3/2</t>
  </si>
  <si>
    <t>55/SZ/24/3/2</t>
  </si>
  <si>
    <t>55/SO/24/4/2</t>
  </si>
  <si>
    <t>55/SZ/24/4/2</t>
  </si>
  <si>
    <t>55/SO/30/3/2</t>
  </si>
  <si>
    <t>55/SZ/30/3/2</t>
  </si>
  <si>
    <t>55/SO/32/4/2</t>
  </si>
  <si>
    <t>55/SZ/32/4/2</t>
  </si>
  <si>
    <t>55/SO/36/3/2</t>
  </si>
  <si>
    <t>55/SZ/36/3/2</t>
  </si>
  <si>
    <t>55/SO/40/4/2</t>
  </si>
  <si>
    <t>55/SZ/40/4/2</t>
  </si>
  <si>
    <t>55/SO/48/3/2</t>
  </si>
  <si>
    <t>55/SZ/48/3/2</t>
  </si>
  <si>
    <t>55/SO/48/4/2</t>
  </si>
  <si>
    <t>55/SZ/48/4/2</t>
  </si>
  <si>
    <t>55/SO/64/4/2</t>
  </si>
  <si>
    <t>55/SZ/64/4/2</t>
  </si>
  <si>
    <t>65/SO/18/3/2</t>
  </si>
  <si>
    <t>65/SZ/18/3/2</t>
  </si>
  <si>
    <t>65/SO/24/3/2</t>
  </si>
  <si>
    <t>65/SZ/24/3/2</t>
  </si>
  <si>
    <t>65/SO/24/4/2</t>
  </si>
  <si>
    <t>65/SZ/24/4/2</t>
  </si>
  <si>
    <t>65/SO/30/3/2</t>
  </si>
  <si>
    <t>65/SZ/30/3/2</t>
  </si>
  <si>
    <t>65/SO/32/4/2</t>
  </si>
  <si>
    <t>65/SZ/32/4/2</t>
  </si>
  <si>
    <t>65/SO/36/3/2</t>
  </si>
  <si>
    <t>65/SZ/36/3/2</t>
  </si>
  <si>
    <t>65/SO/40/4/2</t>
  </si>
  <si>
    <t>65/SZ/40/4/2</t>
  </si>
  <si>
    <t>65/SO/48/3/2</t>
  </si>
  <si>
    <t>65/SZ/48/3/2</t>
  </si>
  <si>
    <t>65/SO/48/4/2</t>
  </si>
  <si>
    <t>65/SZ/48/4/2</t>
  </si>
  <si>
    <t>65/SO/64/4/2</t>
  </si>
  <si>
    <t>65/SZ/64/4/2</t>
  </si>
  <si>
    <t>80/SO/18/3/2</t>
  </si>
  <si>
    <t>80/SZ/18/3/2</t>
  </si>
  <si>
    <t>80/SO/24/3/2</t>
  </si>
  <si>
    <t>80/SZ/24/3/2</t>
  </si>
  <si>
    <t>80/SO/24/4/2</t>
  </si>
  <si>
    <t>80/SZ/24/4/2</t>
  </si>
  <si>
    <t>80/SO/30/3/2</t>
  </si>
  <si>
    <t>80/SZ/30/3/2</t>
  </si>
  <si>
    <t>80/SO/32/4/2</t>
  </si>
  <si>
    <t>80/SZ/32/4/2</t>
  </si>
  <si>
    <t>80/SO/36/3/2</t>
  </si>
  <si>
    <t>80/SZ/36/3/2</t>
  </si>
  <si>
    <t>80/SO/40/4/2</t>
  </si>
  <si>
    <t>80/SZ/40/4/2</t>
  </si>
  <si>
    <t>80/SO/48/3/2</t>
  </si>
  <si>
    <t>80/SZ/48/3/2</t>
  </si>
  <si>
    <t>80/SO/48/4/2</t>
  </si>
  <si>
    <t>80/SZ/48/4/2</t>
  </si>
  <si>
    <t>80/SO/64/4/2</t>
  </si>
  <si>
    <t>80/SZ/64/4/2</t>
  </si>
  <si>
    <t>100/SO/18/3/2</t>
  </si>
  <si>
    <t>100/SZ/18/3/2</t>
  </si>
  <si>
    <t>100/SO/24/3/2</t>
  </si>
  <si>
    <t>100/SZ/24/3/2</t>
  </si>
  <si>
    <t>100/SO/24/4/2</t>
  </si>
  <si>
    <t>100/SZ/24/4/2</t>
  </si>
  <si>
    <t>100/SO/30/3/2</t>
  </si>
  <si>
    <t>100/SZ/30/3/2</t>
  </si>
  <si>
    <t>100/SO/32/4/2</t>
  </si>
  <si>
    <t>100/SZ/32/4/2</t>
  </si>
  <si>
    <t>100/SO/36/3/2</t>
  </si>
  <si>
    <t>100/SZ/36/3/2</t>
  </si>
  <si>
    <t>100/SO/40/4/2</t>
  </si>
  <si>
    <t>100/SZ/40/4/2</t>
  </si>
  <si>
    <t>100/SO/48/3/2</t>
  </si>
  <si>
    <t>100/SZ/48/3/2</t>
  </si>
  <si>
    <t>100/SO/48/4/2</t>
  </si>
  <si>
    <t>100/SZ/48/4/2</t>
  </si>
  <si>
    <t>100/SO/64/4/2</t>
  </si>
  <si>
    <t>100/SZ/64/4/2</t>
  </si>
  <si>
    <t>120/SO/18/3/2</t>
  </si>
  <si>
    <t>120/SZ/18/3/2</t>
  </si>
  <si>
    <t>120/SO/24/3/2</t>
  </si>
  <si>
    <t>120/SZ/24/3/2</t>
  </si>
  <si>
    <t>120/SO/24/4/2</t>
  </si>
  <si>
    <t>120/SZ/24/4/2</t>
  </si>
  <si>
    <t>120/SO/30/3/2</t>
  </si>
  <si>
    <t>120/SZ/30/3/2</t>
  </si>
  <si>
    <t>120/SO/32/4/2</t>
  </si>
  <si>
    <t>120/SZ/32/4/2</t>
  </si>
  <si>
    <t>120/SO/36/3/2</t>
  </si>
  <si>
    <t>120/SZ/36/3/2</t>
  </si>
  <si>
    <t>120/SO/40/4/2</t>
  </si>
  <si>
    <t>120/SZ/40/4/2</t>
  </si>
  <si>
    <t>120/SO/48/3/2</t>
  </si>
  <si>
    <t>120/SZ/48/3/2</t>
  </si>
  <si>
    <t>120/SO/48/4/2</t>
  </si>
  <si>
    <t>120/SZ/48/4/2</t>
  </si>
  <si>
    <t>120/SO/64/4/2</t>
  </si>
  <si>
    <t>120/SZ/64/4/2</t>
  </si>
  <si>
    <t>160/SO/18/3/2</t>
  </si>
  <si>
    <t>160/SZ/18/3/2</t>
  </si>
  <si>
    <t>160/SO/24/3/2</t>
  </si>
  <si>
    <t>160/SZ/24/3/2</t>
  </si>
  <si>
    <t>160/SO/24/4/2</t>
  </si>
  <si>
    <t>160/SZ/24/4/2</t>
  </si>
  <si>
    <t>160/SO/30/3/2</t>
  </si>
  <si>
    <t>160/SZ/30/3/2</t>
  </si>
  <si>
    <t>160/SO/32/4/2</t>
  </si>
  <si>
    <t>160/SZ/32/4/2</t>
  </si>
  <si>
    <t>160/SO/36/3/2</t>
  </si>
  <si>
    <t>160/SZ/36/3/2</t>
  </si>
  <si>
    <t>160/SO/40/4/2</t>
  </si>
  <si>
    <t>160/SZ/40/4/2</t>
  </si>
  <si>
    <t>160/SO/48/3/2</t>
  </si>
  <si>
    <t>160/SZ/48/3/2</t>
  </si>
  <si>
    <t>160/SO/48/4/2</t>
  </si>
  <si>
    <t>160/SZ/48/4/2</t>
  </si>
  <si>
    <t>160/SO/64/4/2</t>
  </si>
  <si>
    <t>160/SZ/64/4/2</t>
  </si>
  <si>
    <t>200/SO/18/3/2</t>
  </si>
  <si>
    <t>200/SZ/18/3/2</t>
  </si>
  <si>
    <t>200/SO/24/3/2</t>
  </si>
  <si>
    <t>200/SZ/24/3/2</t>
  </si>
  <si>
    <t>200/SO/24/4/2</t>
  </si>
  <si>
    <t>200/SZ/24/4/2</t>
  </si>
  <si>
    <t>200/SO/30/3/2</t>
  </si>
  <si>
    <t>200/SZ/30/3/2</t>
  </si>
  <si>
    <t>200/SO/32/4/2</t>
  </si>
  <si>
    <t>200/SZ/32/4/2</t>
  </si>
  <si>
    <t>200/SO/36/3/2</t>
  </si>
  <si>
    <t>200/SZ/36/3/2</t>
  </si>
  <si>
    <t>200/SO/40/4/2</t>
  </si>
  <si>
    <t>200/SZ/40/4/2</t>
  </si>
  <si>
    <t>200/SO/48/3/2</t>
  </si>
  <si>
    <t>200/SZ/48/3/2</t>
  </si>
  <si>
    <t>200/SO/48/4/2</t>
  </si>
  <si>
    <t>200/SZ/48/4/2</t>
  </si>
  <si>
    <t>200/SO/64/4/2</t>
  </si>
  <si>
    <t>200/SZ/64/4/2</t>
  </si>
  <si>
    <t>230/SO/18/3/2</t>
  </si>
  <si>
    <t>230/SZ/18/3/2</t>
  </si>
  <si>
    <t>230/SO/24/3/2</t>
  </si>
  <si>
    <t>230/SZ/24/3/2</t>
  </si>
  <si>
    <t>230/SO/24/4/2</t>
  </si>
  <si>
    <t>230/SZ/24/4/2</t>
  </si>
  <si>
    <t>230/SO/30/3/2</t>
  </si>
  <si>
    <t>230/SZ/30/3/2</t>
  </si>
  <si>
    <t>230/SO/32/4/2</t>
  </si>
  <si>
    <t>230/SZ/32/4/2</t>
  </si>
  <si>
    <t>230/SO/36/3/2</t>
  </si>
  <si>
    <t>230/SZ/36/3/2</t>
  </si>
  <si>
    <t>230/SO/40/4/2</t>
  </si>
  <si>
    <t>230/SZ/40/4/2</t>
  </si>
  <si>
    <t>230/SO/48/3/2</t>
  </si>
  <si>
    <t>230/SZ/48/3/2</t>
  </si>
  <si>
    <t>230/SO/48/4/2</t>
  </si>
  <si>
    <t>230/SZ/48/4/2</t>
  </si>
  <si>
    <t>230/SO/64/4/2</t>
  </si>
  <si>
    <t>230/SZ/64/4/2</t>
  </si>
  <si>
    <t>AMG 31-12</t>
  </si>
  <si>
    <t>AMG 38-12</t>
  </si>
  <si>
    <t>AMG 50-12</t>
  </si>
  <si>
    <t>AMG 70-12</t>
  </si>
  <si>
    <t>AMG 100-12</t>
  </si>
  <si>
    <t>AMG 200-12</t>
  </si>
  <si>
    <t>AML 12-12</t>
  </si>
  <si>
    <t>AML 18-12</t>
  </si>
  <si>
    <t>EH 26-12
EH 28-12
EPS 26-12
EPS 28-12
EPL 28-12
EV 33-12
AML 26-12</t>
  </si>
  <si>
    <t>EPS 28-12W
AML 28-12</t>
  </si>
  <si>
    <t>EPS 33-12
AML 35-12</t>
  </si>
  <si>
    <t>EH 42-12
EPS 42-12
EPL 42-12
EV 50-12
AML 40-12</t>
  </si>
  <si>
    <t>UPS 12-55
AML 55-12</t>
  </si>
  <si>
    <t>EH 65-12
EPS 65-12
EPL 65-12
EV 75-12
AML 65-12</t>
  </si>
  <si>
    <t>UPS 12-80
AML 80-12</t>
  </si>
  <si>
    <t>EH 100-12
EPS 90-12
EPS 100-12
EPL 85-12
UPS 12-110
AML 100-12</t>
  </si>
  <si>
    <t>EH 120-12
EPS 120-12
EPL 110-12
AML 120-12</t>
  </si>
  <si>
    <t>EH 160-12
EPS 160-12
EPL 150-12
AML 160-12</t>
  </si>
  <si>
    <t>EH 200-12
EPS 200-12</t>
  </si>
  <si>
    <t>EH 230-12
EPS 230-12
EPL 210-12
AML 200-12</t>
  </si>
  <si>
    <t>EH 17-12
EP 17-12
EPL 17-12
EV 22-12
AM 17-12
AV 22-12</t>
  </si>
  <si>
    <t>Dostawa akumulatorów wykonanych w technologii AGM i żelowej.</t>
  </si>
  <si>
    <t>*</t>
  </si>
  <si>
    <t>PL</t>
  </si>
  <si>
    <t>Język/Language:</t>
  </si>
  <si>
    <t>EN</t>
  </si>
  <si>
    <t>[PLN]</t>
  </si>
  <si>
    <t>SO</t>
  </si>
  <si>
    <r>
      <t>C</t>
    </r>
    <r>
      <rPr>
        <b/>
        <vertAlign val="subscript"/>
        <sz val="10"/>
        <color indexed="63"/>
        <rFont val="Calibri"/>
        <family val="2"/>
        <charset val="238"/>
      </rPr>
      <t>10</t>
    </r>
  </si>
  <si>
    <t>AM 2,1-12</t>
  </si>
  <si>
    <t>AM 18-12</t>
  </si>
  <si>
    <t>EV 10-12</t>
  </si>
  <si>
    <t xml:space="preserve">EV 6-12 - C10 =5,5 [Ah], EV 7-12 - C10 =5,8 [Ah], EV 9-12 - C10 =8 [Ah], EV10-12 - C10=8,8 [Ah], EV 15-12 - C10 =13 [Ah], EV 22-12 - C10 =20 [Ah], EV 33-12 - C10 =31 [Ah], EV 50-12 - C10=48 [Ah], EV 75-12 - C10 =73 [Ah].
*EVL9-12 - C10=8 [Ah], żywotność 10-12 lat
</t>
  </si>
  <si>
    <t>AML 110-12</t>
  </si>
  <si>
    <t>AM 1,3-12</t>
  </si>
  <si>
    <t>AML 50-12</t>
  </si>
  <si>
    <t>AML 250-12</t>
  </si>
  <si>
    <t>AMG 150-12</t>
  </si>
  <si>
    <t>UPS 12-90
AML 110-12</t>
  </si>
  <si>
    <t>90/SO/18/3/2</t>
  </si>
  <si>
    <t>90/SZ/18/3/2</t>
  </si>
  <si>
    <t>90/SO/24/3/2</t>
  </si>
  <si>
    <t>90/SZ/24/3/2</t>
  </si>
  <si>
    <t>90/SO/24/4/2</t>
  </si>
  <si>
    <t>90/SZ/24/4/2</t>
  </si>
  <si>
    <t>90/SO/30/3/2</t>
  </si>
  <si>
    <t>90/SZ/30/3/2</t>
  </si>
  <si>
    <t>90/SO/32/4/2</t>
  </si>
  <si>
    <t>90/SZ/32/4/2</t>
  </si>
  <si>
    <t>90/SO/36/3/2</t>
  </si>
  <si>
    <t>90/SZ/36/3/2</t>
  </si>
  <si>
    <t>90/SO/40/4/2</t>
  </si>
  <si>
    <t>90/SZ/40/4/2</t>
  </si>
  <si>
    <t>90/SO/48/3/2</t>
  </si>
  <si>
    <t>90/SZ/48/3/2</t>
  </si>
  <si>
    <t>90/SO/48/4/2</t>
  </si>
  <si>
    <t>90/SZ/48/4/2</t>
  </si>
  <si>
    <t>90/SO/64/4/2</t>
  </si>
  <si>
    <t>90/SZ/64/4/2</t>
  </si>
  <si>
    <t>270/SO/18/3/2</t>
  </si>
  <si>
    <t>270/SZ/18/3/2</t>
  </si>
  <si>
    <t>270/SO/24/3/2</t>
  </si>
  <si>
    <t>270/SZ/24/3/2</t>
  </si>
  <si>
    <t>270/SO/24/4/2</t>
  </si>
  <si>
    <t>270/SZ/24/4/2</t>
  </si>
  <si>
    <t>270/SO/30/3/2</t>
  </si>
  <si>
    <t>270/SZ/30/3/2</t>
  </si>
  <si>
    <t>270/SO/32/4/2</t>
  </si>
  <si>
    <t>270/SZ/32/4/2</t>
  </si>
  <si>
    <t>270/SO/36/3/2</t>
  </si>
  <si>
    <t>270/SZ/36/3/2</t>
  </si>
  <si>
    <t>270/SO/40/4/2</t>
  </si>
  <si>
    <t>270/SZ/40/4/2</t>
  </si>
  <si>
    <t>270/SO/48/3/2</t>
  </si>
  <si>
    <t>270/SZ/48/3/2</t>
  </si>
  <si>
    <t>270/SO/48/4/2</t>
  </si>
  <si>
    <t>270/SZ/48/4/2</t>
  </si>
  <si>
    <t>270/SO/64/4/2</t>
  </si>
  <si>
    <t>270/SZ/64/4/2</t>
  </si>
  <si>
    <t>4OPzV200</t>
  </si>
  <si>
    <t>5OPzV250</t>
  </si>
  <si>
    <t>6OPzV300</t>
  </si>
  <si>
    <t>5OPzV350</t>
  </si>
  <si>
    <t>6OPzV420</t>
  </si>
  <si>
    <t>7OPzV490</t>
  </si>
  <si>
    <t>6OPzV600</t>
  </si>
  <si>
    <t>8OPzV800</t>
  </si>
  <si>
    <t>10OPzV1000</t>
  </si>
  <si>
    <t>12OPzV1200</t>
  </si>
  <si>
    <t>12OPzV1500</t>
  </si>
  <si>
    <t>16OPzV2000</t>
  </si>
  <si>
    <t>20OPzV2500</t>
  </si>
  <si>
    <t>24OPzV3000</t>
  </si>
  <si>
    <t>wysokość</t>
  </si>
  <si>
    <t>długość</t>
  </si>
  <si>
    <t>głębokość</t>
  </si>
  <si>
    <t>Cena</t>
  </si>
  <si>
    <t>Akumulatory bezobsługowe, kwasowo-ołowiowe, wykonane w technologii AGM</t>
  </si>
  <si>
    <t>Seria TCL o żywotności projektowanej 10-12 lat wg EUROBAT</t>
  </si>
  <si>
    <t>L.p.</t>
  </si>
  <si>
    <t>Typ</t>
  </si>
  <si>
    <t>Waga jednostkowa</t>
  </si>
  <si>
    <t>Ilość w opakowaniu</t>
  </si>
  <si>
    <t>[pcs]</t>
  </si>
  <si>
    <t>TCL 33-12</t>
  </si>
  <si>
    <t>TCL 28-12</t>
  </si>
  <si>
    <t>230/KL/64/4/2/120</t>
  </si>
  <si>
    <t>230/KL/48/4/2/120</t>
  </si>
  <si>
    <t>230/KL/48/3/2/120</t>
  </si>
  <si>
    <t>230/KL/40/4/2/120</t>
  </si>
  <si>
    <t>230/KL/36/3/2/120</t>
  </si>
  <si>
    <t>230/KL/32/4/2/120</t>
  </si>
  <si>
    <t>230/KL/30/3/2/120</t>
  </si>
  <si>
    <t>230/KL/24/4/2/120</t>
  </si>
  <si>
    <t>230/KL/24/3/2/120</t>
  </si>
  <si>
    <t>230/KL/18/3/2/120</t>
  </si>
  <si>
    <t>230/KL/64/4/2/95</t>
  </si>
  <si>
    <t>230/KL/48/4/2/95</t>
  </si>
  <si>
    <t>230/KL/48/3/2/95</t>
  </si>
  <si>
    <t>230/KL/40/4/2/95</t>
  </si>
  <si>
    <t>230/KL/36/3/2/95</t>
  </si>
  <si>
    <t>230/KL/32/4/2/95</t>
  </si>
  <si>
    <t>230/KL/30/3/2/95</t>
  </si>
  <si>
    <t>230/KL/24/4/2/95</t>
  </si>
  <si>
    <t>230/KL/24/3/2/95</t>
  </si>
  <si>
    <t>230/KL/18/3/2/95</t>
  </si>
  <si>
    <t>230/KL/64/4/2/70</t>
  </si>
  <si>
    <t>230/KL/48/4/2/70</t>
  </si>
  <si>
    <t>230/KL/48/3/2/70</t>
  </si>
  <si>
    <t>230/KL/40/4/2/70</t>
  </si>
  <si>
    <t>230/KL/36/3/2/70</t>
  </si>
  <si>
    <t>230/KL/32/4/2/70</t>
  </si>
  <si>
    <t>230/KL/30/3/2/70</t>
  </si>
  <si>
    <t>230/KL/24/4/2/70</t>
  </si>
  <si>
    <t>230/KL/24/3/2/70</t>
  </si>
  <si>
    <t>230/KL/18/3/2/70</t>
  </si>
  <si>
    <t>230/KL/64/4/2/50</t>
  </si>
  <si>
    <t>230/KL/48/4/2/50</t>
  </si>
  <si>
    <t>230/KL/48/3/2/50</t>
  </si>
  <si>
    <t>230/KL/40/4/2/50</t>
  </si>
  <si>
    <t>230/KL/36/3/2/50</t>
  </si>
  <si>
    <t>230/KL/32/4/2/50</t>
  </si>
  <si>
    <t>230/KL/30/3/2/50</t>
  </si>
  <si>
    <t>230/KL/24/4/2/50</t>
  </si>
  <si>
    <t>230/KL/24/3/2/50</t>
  </si>
  <si>
    <t>230/KL/18/3/2/50</t>
  </si>
  <si>
    <t>230/KL/64/4/2/35</t>
  </si>
  <si>
    <t>230/KL/48/4/2/35</t>
  </si>
  <si>
    <t>230/KL/48/3/2/35</t>
  </si>
  <si>
    <t>230/KL/40/4/2/35</t>
  </si>
  <si>
    <t>230/KL/36/3/2/35</t>
  </si>
  <si>
    <t>230/KL/32/4/2/35</t>
  </si>
  <si>
    <t>230/KL/30/3/2/35</t>
  </si>
  <si>
    <t>230/KL/24/4/2/35</t>
  </si>
  <si>
    <t>230/KL/24/3/2/35</t>
  </si>
  <si>
    <t>230/KL/18/3/2/35</t>
  </si>
  <si>
    <t>230/KL/64/4/2/25</t>
  </si>
  <si>
    <t>230/KL/48/4/2/25</t>
  </si>
  <si>
    <t>230/KL/48/3/2/25</t>
  </si>
  <si>
    <t>230/KL/40/4/2/25</t>
  </si>
  <si>
    <t>230/KL/36/3/2/25</t>
  </si>
  <si>
    <t>230/KL/32/4/2/25</t>
  </si>
  <si>
    <t>230/KL/30/3/2/25</t>
  </si>
  <si>
    <t>230/KL/24/4/2/25</t>
  </si>
  <si>
    <t>230/KL/24/3/2/25</t>
  </si>
  <si>
    <t>230/KL/18/3/2/25</t>
  </si>
  <si>
    <t>230/KL/64/4/2/16</t>
  </si>
  <si>
    <t>230/KL/48/4/2/16</t>
  </si>
  <si>
    <t>230/KL/48/3/2/16</t>
  </si>
  <si>
    <t>230/KL/40/4/2/16</t>
  </si>
  <si>
    <t>230/KL/36/3/2/16</t>
  </si>
  <si>
    <t>230/KL/32/4/2/16</t>
  </si>
  <si>
    <t>230/KL/30/3/2/16</t>
  </si>
  <si>
    <t>230/KL/24/4/2/16</t>
  </si>
  <si>
    <t>230/KL/24/3/2/16</t>
  </si>
  <si>
    <t>230/KL/18/3/2/16</t>
  </si>
  <si>
    <t>230/KL/64/4/2/10</t>
  </si>
  <si>
    <t>230/KL/48/4/2/10</t>
  </si>
  <si>
    <t>230/KL/48/3/2/10</t>
  </si>
  <si>
    <t>230/KL/40/4/2/10</t>
  </si>
  <si>
    <t>230/KL/36/3/2/10</t>
  </si>
  <si>
    <t>230/KL/32/4/2/10</t>
  </si>
  <si>
    <t>230/KL/30/3/2/10</t>
  </si>
  <si>
    <t>230/KL/24/4/2/10</t>
  </si>
  <si>
    <t>230/KL/24/3/2/10</t>
  </si>
  <si>
    <t>230/KL/18/3/2/10</t>
  </si>
  <si>
    <t>200/KL/64/4/2/120</t>
  </si>
  <si>
    <t>200/KL/48/4/2/120</t>
  </si>
  <si>
    <t>200/KL/48/3/2/120</t>
  </si>
  <si>
    <t>200/KL/40/4/2/120</t>
  </si>
  <si>
    <t>200/KL/36/3/2/120</t>
  </si>
  <si>
    <t>200/KL/32/4/2/120</t>
  </si>
  <si>
    <t>200/KL/30/3/2/120</t>
  </si>
  <si>
    <t>200/KL/24/4/2/120</t>
  </si>
  <si>
    <t>200/KL/24/3/2/120</t>
  </si>
  <si>
    <t>200/KL/18/3/2/120</t>
  </si>
  <si>
    <t>200/KL/64/4/2/95</t>
  </si>
  <si>
    <t>200/KL/48/4/2/95</t>
  </si>
  <si>
    <t>200/KL/48/3/2/95</t>
  </si>
  <si>
    <t>200/KL/40/4/2/95</t>
  </si>
  <si>
    <t>200/KL/36/3/2/95</t>
  </si>
  <si>
    <t>200/KL/32/4/2/95</t>
  </si>
  <si>
    <t>200/KL/30/3/2/95</t>
  </si>
  <si>
    <t>200/KL/24/4/2/95</t>
  </si>
  <si>
    <t>200/KL/24/3/2/95</t>
  </si>
  <si>
    <t>200/KL/18/3/2/95</t>
  </si>
  <si>
    <t>200/KL/64/4/2/70</t>
  </si>
  <si>
    <t>200/KL/48/4/2/70</t>
  </si>
  <si>
    <t>200/KL/48/3/2/70</t>
  </si>
  <si>
    <t>200/KL/40/4/2/70</t>
  </si>
  <si>
    <t>200/KL/36/3/2/70</t>
  </si>
  <si>
    <t>200/KL/32/4/2/70</t>
  </si>
  <si>
    <t>200/KL/30/3/2/70</t>
  </si>
  <si>
    <t>200/KL/24/4/2/70</t>
  </si>
  <si>
    <t>200/KL/24/3/2/70</t>
  </si>
  <si>
    <t>200/KL/18/3/2/70</t>
  </si>
  <si>
    <t>200/KL/64/4/2/50</t>
  </si>
  <si>
    <t>200/KL/48/4/2/50</t>
  </si>
  <si>
    <t>200/KL/48/3/2/50</t>
  </si>
  <si>
    <t>200/KL/40/4/2/50</t>
  </si>
  <si>
    <t>200/KL/36/3/2/50</t>
  </si>
  <si>
    <t>200/KL/32/4/2/50</t>
  </si>
  <si>
    <t>200/KL/30/3/2/50</t>
  </si>
  <si>
    <t>200/KL/24/4/2/50</t>
  </si>
  <si>
    <t>200/KL/24/3/2/50</t>
  </si>
  <si>
    <t>200/KL/18/3/2/50</t>
  </si>
  <si>
    <t>200/KL/64/4/2/35</t>
  </si>
  <si>
    <t>200/KL/48/4/2/35</t>
  </si>
  <si>
    <t>200/KL/48/3/2/35</t>
  </si>
  <si>
    <t>200/KL/40/4/2/35</t>
  </si>
  <si>
    <t>200/KL/36/3/2/35</t>
  </si>
  <si>
    <t>200/KL/32/4/2/35</t>
  </si>
  <si>
    <t>200/KL/30/3/2/35</t>
  </si>
  <si>
    <t>200/KL/24/4/2/35</t>
  </si>
  <si>
    <t>200/KL/24/3/2/35</t>
  </si>
  <si>
    <t>200/KL/18/3/2/35</t>
  </si>
  <si>
    <t>200/KL/64/4/2/25</t>
  </si>
  <si>
    <t>200/KL/48/4/2/25</t>
  </si>
  <si>
    <t>200/KL/48/3/2/25</t>
  </si>
  <si>
    <t>200/KL/40/4/2/25</t>
  </si>
  <si>
    <t>200/KL/36/3/2/25</t>
  </si>
  <si>
    <t>200/KL/32/4/2/25</t>
  </si>
  <si>
    <t>200/KL/30/3/2/25</t>
  </si>
  <si>
    <t>200/KL/24/4/2/25</t>
  </si>
  <si>
    <t>200/KL/24/3/2/25</t>
  </si>
  <si>
    <t>200/KL/18/3/2/25</t>
  </si>
  <si>
    <t>200/KL/64/4/2/16</t>
  </si>
  <si>
    <t>200/KL/48/4/2/16</t>
  </si>
  <si>
    <t>200/KL/48/3/2/16</t>
  </si>
  <si>
    <t>200/KL/40/4/2/16</t>
  </si>
  <si>
    <t>200/KL/36/3/2/16</t>
  </si>
  <si>
    <t>200/KL/32/4/2/16</t>
  </si>
  <si>
    <t>200/KL/30/3/2/16</t>
  </si>
  <si>
    <t>200/KL/24/4/2/16</t>
  </si>
  <si>
    <t>200/KL/24/3/2/16</t>
  </si>
  <si>
    <t>200/KL/18/3/2/16</t>
  </si>
  <si>
    <t>200/KL/64/4/2/10</t>
  </si>
  <si>
    <t>200/KL/48/4/2/10</t>
  </si>
  <si>
    <t>200/KL/48/3/2/10</t>
  </si>
  <si>
    <t>200/KL/40/4/2/10</t>
  </si>
  <si>
    <t>200/KL/36/3/2/10</t>
  </si>
  <si>
    <t>200/KL/32/4/2/10</t>
  </si>
  <si>
    <t>200/KL/30/3/2/10</t>
  </si>
  <si>
    <t>200/KL/24/4/2/10</t>
  </si>
  <si>
    <t>200/KL/24/3/2/10</t>
  </si>
  <si>
    <t>200/KL/18/3/2/10</t>
  </si>
  <si>
    <t>160/KL/64/4/2/120</t>
  </si>
  <si>
    <t>160/KL/48/4/2/120</t>
  </si>
  <si>
    <t>160/KL/48/3/2/120</t>
  </si>
  <si>
    <t>160/KL/40/4/2/120</t>
  </si>
  <si>
    <t>160/KL/36/3/2/120</t>
  </si>
  <si>
    <t>160/KL/32/4/2/120</t>
  </si>
  <si>
    <t>160/KL/30/3/2/120</t>
  </si>
  <si>
    <t>160/KL/24/4/2/120</t>
  </si>
  <si>
    <t>160/KL/24/3/2/120</t>
  </si>
  <si>
    <t>160/KL/18/3/2/120</t>
  </si>
  <si>
    <t>160/KL/64/4/2/95</t>
  </si>
  <si>
    <t>160/KL/48/4/2/95</t>
  </si>
  <si>
    <t>160/KL/48/3/2/95</t>
  </si>
  <si>
    <t>160/KL/40/4/2/95</t>
  </si>
  <si>
    <t>160/KL/36/3/2/95</t>
  </si>
  <si>
    <t>160/KL/32/4/2/95</t>
  </si>
  <si>
    <t>160/KL/30/3/2/95</t>
  </si>
  <si>
    <t>160/KL/24/4/2/95</t>
  </si>
  <si>
    <t>160/KL/24/3/2/95</t>
  </si>
  <si>
    <t>160/KL/18/3/2/95</t>
  </si>
  <si>
    <t>160/KL/64/4/2/70</t>
  </si>
  <si>
    <t>160/KL/48/4/2/70</t>
  </si>
  <si>
    <t>160/KL/48/3/2/70</t>
  </si>
  <si>
    <t>160/KL/40/4/2/70</t>
  </si>
  <si>
    <t>160/KL/36/3/2/70</t>
  </si>
  <si>
    <t>160/KL/32/4/2/70</t>
  </si>
  <si>
    <t>160/KL/30/3/2/70</t>
  </si>
  <si>
    <t>160/KL/24/4/2/70</t>
  </si>
  <si>
    <t>160/KL/24/3/2/70</t>
  </si>
  <si>
    <t>160/KL/18/3/2/70</t>
  </si>
  <si>
    <t>160/KL/64/4/2/50</t>
  </si>
  <si>
    <t>160/KL/48/4/2/50</t>
  </si>
  <si>
    <t>160/KL/48/3/2/50</t>
  </si>
  <si>
    <t>160/KL/40/4/2/50</t>
  </si>
  <si>
    <t>160/KL/36/3/2/50</t>
  </si>
  <si>
    <t>160/KL/32/4/2/50</t>
  </si>
  <si>
    <t>160/KL/30/3/2/50</t>
  </si>
  <si>
    <t>160/KL/24/4/2/50</t>
  </si>
  <si>
    <t>160/KL/24/3/2/50</t>
  </si>
  <si>
    <t>160/KL/18/3/2/50</t>
  </si>
  <si>
    <t>160/KL/64/4/2/35</t>
  </si>
  <si>
    <t>160/KL/48/4/2/35</t>
  </si>
  <si>
    <t>160/KL/48/3/2/35</t>
  </si>
  <si>
    <t>160/KL/40/4/2/35</t>
  </si>
  <si>
    <t>160/KL/36/3/2/35</t>
  </si>
  <si>
    <t>160/KL/32/4/2/35</t>
  </si>
  <si>
    <t>160/KL/30/3/2/35</t>
  </si>
  <si>
    <t>160/KL/24/4/2/35</t>
  </si>
  <si>
    <t>160/KL/24/3/2/35</t>
  </si>
  <si>
    <t>160/KL/18/3/2/35</t>
  </si>
  <si>
    <t>160/KL/64/4/2/25</t>
  </si>
  <si>
    <t>160/KL/48/4/2/25</t>
  </si>
  <si>
    <t>160/KL/48/3/2/25</t>
  </si>
  <si>
    <t>160/KL/40/4/2/25</t>
  </si>
  <si>
    <t>160/KL/36/3/2/25</t>
  </si>
  <si>
    <t>160/KL/32/4/2/25</t>
  </si>
  <si>
    <t>160/KL/30/3/2/25</t>
  </si>
  <si>
    <t>160/KL/24/4/2/25</t>
  </si>
  <si>
    <t>160/KL/24/3/2/25</t>
  </si>
  <si>
    <t>160/KL/18/3/2/25</t>
  </si>
  <si>
    <t>160/KL/64/4/2/16</t>
  </si>
  <si>
    <t>160/KL/48/4/2/16</t>
  </si>
  <si>
    <t>160/KL/48/3/2/16</t>
  </si>
  <si>
    <t>160/KL/40/4/2/16</t>
  </si>
  <si>
    <t>160/KL/36/3/2/16</t>
  </si>
  <si>
    <t>160/KL/32/4/2/16</t>
  </si>
  <si>
    <t>160/KL/30/3/2/16</t>
  </si>
  <si>
    <t>160/KL/24/4/2/16</t>
  </si>
  <si>
    <t>160/KL/24/3/2/16</t>
  </si>
  <si>
    <t>160/KL/18/3/2/16</t>
  </si>
  <si>
    <t>160/KL/64/4/2/10</t>
  </si>
  <si>
    <t>160/KL/48/4/2/10</t>
  </si>
  <si>
    <t>160/KL/48/3/2/10</t>
  </si>
  <si>
    <t>160/KL/40/4/2/10</t>
  </si>
  <si>
    <t>160/KL/36/3/2/10</t>
  </si>
  <si>
    <t>160/KL/32/4/2/10</t>
  </si>
  <si>
    <t>160/KL/30/3/2/10</t>
  </si>
  <si>
    <t>160/KL/24/4/2/10</t>
  </si>
  <si>
    <t>160/KL/24/3/2/10</t>
  </si>
  <si>
    <t>160/KL/18/3/2/10</t>
  </si>
  <si>
    <t>120/KL/64/4/2/120</t>
  </si>
  <si>
    <t>120/KL/48/4/2/120</t>
  </si>
  <si>
    <t>120/KL/48/3/2/120</t>
  </si>
  <si>
    <t>120/KL/40/4/2/120</t>
  </si>
  <si>
    <t>120/KL/36/3/2/120</t>
  </si>
  <si>
    <t>120/KL/32/4/2/120</t>
  </si>
  <si>
    <t>120/KL/30/3/2/120</t>
  </si>
  <si>
    <t>120/KL/24/4/2/120</t>
  </si>
  <si>
    <t>120/KL/24/3/2/120</t>
  </si>
  <si>
    <t>120/KL/18/3/2/120</t>
  </si>
  <si>
    <t>120/KL/64/4/2/95</t>
  </si>
  <si>
    <t>120/KL/48/4/2/95</t>
  </si>
  <si>
    <t>120/KL/48/3/2/95</t>
  </si>
  <si>
    <t>120/KL/40/4/2/95</t>
  </si>
  <si>
    <t>120/KL/36/3/2/95</t>
  </si>
  <si>
    <t>120/KL/32/4/2/95</t>
  </si>
  <si>
    <t>120/KL/30/3/2/95</t>
  </si>
  <si>
    <t>120/KL/24/4/2/95</t>
  </si>
  <si>
    <t>120/KL/24/3/2/95</t>
  </si>
  <si>
    <t>120/KL/18/3/2/95</t>
  </si>
  <si>
    <t>120/KL/64/4/2/70</t>
  </si>
  <si>
    <t>120/KL/48/4/2/70</t>
  </si>
  <si>
    <t>120/KL/48/3/2/70</t>
  </si>
  <si>
    <t>120/KL/40/4/2/70</t>
  </si>
  <si>
    <t>120/KL/36/3/2/70</t>
  </si>
  <si>
    <t>120/KL/32/4/2/70</t>
  </si>
  <si>
    <t>120/KL/30/3/2/70</t>
  </si>
  <si>
    <t>120/KL/24/4/2/70</t>
  </si>
  <si>
    <t>120/KL/24/3/2/70</t>
  </si>
  <si>
    <t>120/KL/18/3/2/70</t>
  </si>
  <si>
    <t>120/KL/64/4/2/50</t>
  </si>
  <si>
    <t>120/KL/48/4/2/50</t>
  </si>
  <si>
    <t>120/KL/48/3/2/50</t>
  </si>
  <si>
    <t>120/KL/40/4/2/50</t>
  </si>
  <si>
    <t>120/KL/36/3/2/50</t>
  </si>
  <si>
    <t>120/KL/32/4/2/50</t>
  </si>
  <si>
    <t>120/KL/30/3/2/50</t>
  </si>
  <si>
    <t>120/KL/24/4/2/50</t>
  </si>
  <si>
    <t>120/KL/24/3/2/50</t>
  </si>
  <si>
    <t>120/KL/18/3/2/50</t>
  </si>
  <si>
    <t>120/KL/64/4/2/35</t>
  </si>
  <si>
    <t>120/KL/48/4/2/35</t>
  </si>
  <si>
    <t>120/KL/48/3/2/35</t>
  </si>
  <si>
    <t>120/KL/40/4/2/35</t>
  </si>
  <si>
    <t>120/KL/36/3/2/35</t>
  </si>
  <si>
    <t>120/KL/32/4/2/35</t>
  </si>
  <si>
    <t>120/KL/30/3/2/35</t>
  </si>
  <si>
    <t>120/KL/24/4/2/35</t>
  </si>
  <si>
    <t>120/KL/24/3/2/35</t>
  </si>
  <si>
    <t>120/KL/18/3/2/35</t>
  </si>
  <si>
    <t>120/KL/64/4/2/25</t>
  </si>
  <si>
    <t>120/KL/48/4/2/25</t>
  </si>
  <si>
    <t>120/KL/48/3/2/25</t>
  </si>
  <si>
    <t>120/KL/40/4/2/25</t>
  </si>
  <si>
    <t>120/KL/36/3/2/25</t>
  </si>
  <si>
    <t>120/KL/32/4/2/25</t>
  </si>
  <si>
    <t>120/KL/30/3/2/25</t>
  </si>
  <si>
    <t>120/KL/24/4/2/25</t>
  </si>
  <si>
    <t>120/KL/24/3/2/25</t>
  </si>
  <si>
    <t>120/KL/18/3/2/25</t>
  </si>
  <si>
    <t>120/KL/64/4/2/16</t>
  </si>
  <si>
    <t>120/KL/48/4/2/16</t>
  </si>
  <si>
    <t>120/KL/48/3/2/16</t>
  </si>
  <si>
    <t>120/KL/40/4/2/16</t>
  </si>
  <si>
    <t>120/KL/36/3/2/16</t>
  </si>
  <si>
    <t>120/KL/32/4/2/16</t>
  </si>
  <si>
    <t>120/KL/30/3/2/16</t>
  </si>
  <si>
    <t>120/KL/24/4/2/16</t>
  </si>
  <si>
    <t>120/KL/24/3/2/16</t>
  </si>
  <si>
    <t>120/KL/18/3/2/16</t>
  </si>
  <si>
    <t>120/KL/64/4/2/10</t>
  </si>
  <si>
    <t>120/KL/48/4/2/10</t>
  </si>
  <si>
    <t>120/KL/48/3/2/10</t>
  </si>
  <si>
    <t>120/KL/40/4/2/10</t>
  </si>
  <si>
    <t>120/KL/36/3/2/10</t>
  </si>
  <si>
    <t>120/KL/32/4/2/10</t>
  </si>
  <si>
    <t>120/KL/30/3/2/10</t>
  </si>
  <si>
    <t>120/KL/24/4/2/10</t>
  </si>
  <si>
    <t>120/KL/24/3/2/10</t>
  </si>
  <si>
    <t>120/KL/18/3/2/10</t>
  </si>
  <si>
    <t>100/KL/64/4/2/120</t>
  </si>
  <si>
    <t>100/KL/48/4/2/120</t>
  </si>
  <si>
    <t>100/KL/48/3/2/120</t>
  </si>
  <si>
    <t>100/KL/40/4/2/120</t>
  </si>
  <si>
    <t>100/KL/36/3/2/120</t>
  </si>
  <si>
    <t>100/KL/32/4/2/120</t>
  </si>
  <si>
    <t>100/KL/30/3/2/120</t>
  </si>
  <si>
    <t>100/KL/24/4/2/120</t>
  </si>
  <si>
    <t>100/KL/24/3/2/120</t>
  </si>
  <si>
    <t>100/KL/18/3/2/120</t>
  </si>
  <si>
    <t>100/KL/64/4/2/95</t>
  </si>
  <si>
    <t>100/KL/48/4/2/95</t>
  </si>
  <si>
    <t>100/KL/48/3/2/95</t>
  </si>
  <si>
    <t>100/KL/40/4/2/95</t>
  </si>
  <si>
    <t>100/KL/36/3/2/95</t>
  </si>
  <si>
    <t>100/KL/32/4/2/95</t>
  </si>
  <si>
    <t>100/KL/30/3/2/95</t>
  </si>
  <si>
    <t>100/KL/24/4/2/95</t>
  </si>
  <si>
    <t>100/KL/24/3/2/95</t>
  </si>
  <si>
    <t>100/KL/18/3/2/95</t>
  </si>
  <si>
    <t>100/KL/64/4/2/70</t>
  </si>
  <si>
    <t>100/KL/48/4/2/70</t>
  </si>
  <si>
    <t>100/KL/48/3/2/70</t>
  </si>
  <si>
    <t>100/KL/40/4/2/70</t>
  </si>
  <si>
    <t>100/KL/36/3/2/70</t>
  </si>
  <si>
    <t>100/KL/32/4/2/70</t>
  </si>
  <si>
    <t>100/KL/30/3/2/70</t>
  </si>
  <si>
    <t>100/KL/24/4/2/70</t>
  </si>
  <si>
    <t>100/KL/24/3/2/70</t>
  </si>
  <si>
    <t>100/KL/18/3/2/70</t>
  </si>
  <si>
    <t>100/KL/64/4/2/50</t>
  </si>
  <si>
    <t>100/KL/48/4/2/50</t>
  </si>
  <si>
    <t>100/KL/48/3/2/50</t>
  </si>
  <si>
    <t>100/KL/40/4/2/50</t>
  </si>
  <si>
    <t>100/KL/36/3/2/50</t>
  </si>
  <si>
    <t>100/KL/32/4/2/50</t>
  </si>
  <si>
    <t>100/KL/30/3/2/50</t>
  </si>
  <si>
    <t>100/KL/24/4/2/50</t>
  </si>
  <si>
    <t>100/KL/24/3/2/50</t>
  </si>
  <si>
    <t>100/KL/18/3/2/50</t>
  </si>
  <si>
    <t>100/KL/64/4/2/35</t>
  </si>
  <si>
    <t>100/KL/48/4/2/35</t>
  </si>
  <si>
    <t>100/KL/48/3/2/35</t>
  </si>
  <si>
    <t>100/KL/40/4/2/35</t>
  </si>
  <si>
    <t>100/KL/36/3/2/35</t>
  </si>
  <si>
    <t>100/KL/32/4/2/35</t>
  </si>
  <si>
    <t>100/KL/30/3/2/35</t>
  </si>
  <si>
    <t>100/KL/24/4/2/35</t>
  </si>
  <si>
    <t>100/KL/24/3/2/35</t>
  </si>
  <si>
    <t>100/KL/18/3/2/35</t>
  </si>
  <si>
    <t>100/KL/64/4/2/25</t>
  </si>
  <si>
    <t>100/KL/48/4/2/25</t>
  </si>
  <si>
    <t>100/KL/48/3/2/25</t>
  </si>
  <si>
    <t>100/KL/40/4/2/25</t>
  </si>
  <si>
    <t>100/KL/36/3/2/25</t>
  </si>
  <si>
    <t>100/KL/32/4/2/25</t>
  </si>
  <si>
    <t>100/KL/30/3/2/25</t>
  </si>
  <si>
    <t>100/KL/24/4/2/25</t>
  </si>
  <si>
    <t>100/KL/24/3/2/25</t>
  </si>
  <si>
    <t>100/KL/18/3/2/25</t>
  </si>
  <si>
    <t>100/KL/64/4/2/16</t>
  </si>
  <si>
    <t>100/KL/48/4/2/16</t>
  </si>
  <si>
    <t>100/KL/48/3/2/16</t>
  </si>
  <si>
    <t>100/KL/40/4/2/16</t>
  </si>
  <si>
    <t>100/KL/36/3/2/16</t>
  </si>
  <si>
    <t>100/KL/32/4/2/16</t>
  </si>
  <si>
    <t>100/KL/30/3/2/16</t>
  </si>
  <si>
    <t>100/KL/24/4/2/16</t>
  </si>
  <si>
    <t>100/KL/24/3/2/16</t>
  </si>
  <si>
    <t>100/KL/18/3/2/16</t>
  </si>
  <si>
    <t>100/KL/64/4/2/10</t>
  </si>
  <si>
    <t>100/KL/48/4/2/10</t>
  </si>
  <si>
    <t>100/KL/48/3/2/10</t>
  </si>
  <si>
    <t>100/KL/40/4/2/10</t>
  </si>
  <si>
    <t>100/KL/36/3/2/10</t>
  </si>
  <si>
    <t>100/KL/32/4/2/10</t>
  </si>
  <si>
    <t>100/KL/30/3/2/10</t>
  </si>
  <si>
    <t>100/KL/24/4/2/10</t>
  </si>
  <si>
    <t>100/KL/24/3/2/10</t>
  </si>
  <si>
    <t>100/KL/18/3/2/10</t>
  </si>
  <si>
    <t>90/KL/64/4/2/120</t>
  </si>
  <si>
    <t>90/KL/48/4/2/120</t>
  </si>
  <si>
    <t>90/KL/48/3/2/120</t>
  </si>
  <si>
    <t>90/KL/40/4/2/120</t>
  </si>
  <si>
    <t>90/KL/36/3/2/120</t>
  </si>
  <si>
    <t>90/KL/32/4/2/120</t>
  </si>
  <si>
    <t>90/KL/30/3/2/120</t>
  </si>
  <si>
    <t>90/KL/24/4/2/120</t>
  </si>
  <si>
    <t>90/KL/24/3/2/120</t>
  </si>
  <si>
    <t>90/KL/18/3/2/120</t>
  </si>
  <si>
    <t>90/KL/64/4/2/95</t>
  </si>
  <si>
    <t>90/KL/48/4/2/95</t>
  </si>
  <si>
    <t>90/KL/48/3/2/95</t>
  </si>
  <si>
    <t>90/KL/40/4/2/95</t>
  </si>
  <si>
    <t>90/KL/36/3/2/95</t>
  </si>
  <si>
    <t>90/KL/32/4/2/95</t>
  </si>
  <si>
    <t>90/KL/30/3/2/95</t>
  </si>
  <si>
    <t>90/KL/24/4/2/95</t>
  </si>
  <si>
    <t>90/KL/24/3/2/95</t>
  </si>
  <si>
    <t>90/KL/18/3/2/95</t>
  </si>
  <si>
    <t>90/KL/64/4/2/70</t>
  </si>
  <si>
    <t>90/KL/48/4/2/70</t>
  </si>
  <si>
    <t>90/KL/48/3/2/70</t>
  </si>
  <si>
    <t>90/KL/40/4/2/70</t>
  </si>
  <si>
    <t>90/KL/36/3/2/70</t>
  </si>
  <si>
    <t>90/KL/32/4/2/70</t>
  </si>
  <si>
    <t>90/KL/30/3/2/70</t>
  </si>
  <si>
    <t>90/KL/24/4/2/70</t>
  </si>
  <si>
    <t>90/KL/24/3/2/70</t>
  </si>
  <si>
    <t>90/KL/18/3/2/70</t>
  </si>
  <si>
    <t>90/KL/64/4/2/50</t>
  </si>
  <si>
    <t>90/KL/48/4/2/50</t>
  </si>
  <si>
    <t>90/KL/48/3/2/50</t>
  </si>
  <si>
    <t>90/KL/40/4/2/50</t>
  </si>
  <si>
    <t>90/KL/36/3/2/50</t>
  </si>
  <si>
    <t>90/KL/32/4/2/50</t>
  </si>
  <si>
    <t>90/KL/30/3/2/50</t>
  </si>
  <si>
    <t>90/KL/24/4/2/50</t>
  </si>
  <si>
    <t>90/KL/24/3/2/50</t>
  </si>
  <si>
    <t>90/KL/18/3/2/50</t>
  </si>
  <si>
    <t>90/KL/64/4/2/35</t>
  </si>
  <si>
    <t>90/KL/48/4/2/35</t>
  </si>
  <si>
    <t>90/KL/48/3/2/35</t>
  </si>
  <si>
    <t>90/KL/40/4/2/35</t>
  </si>
  <si>
    <t>90/KL/36/3/2/35</t>
  </si>
  <si>
    <t>90/KL/32/4/2/35</t>
  </si>
  <si>
    <t>90/KL/30/3/2/35</t>
  </si>
  <si>
    <t>90/KL/24/4/2/35</t>
  </si>
  <si>
    <t>90/KL/24/3/2/35</t>
  </si>
  <si>
    <t>90/KL/18/3/2/35</t>
  </si>
  <si>
    <t>90/KL/64/4/2/25</t>
  </si>
  <si>
    <t>90/KL/48/4/2/25</t>
  </si>
  <si>
    <t>90/KL/48/3/2/25</t>
  </si>
  <si>
    <t>90/KL/40/4/2/25</t>
  </si>
  <si>
    <t>90/KL/36/3/2/25</t>
  </si>
  <si>
    <t>90/KL/32/4/2/25</t>
  </si>
  <si>
    <t>90/KL/30/3/2/25</t>
  </si>
  <si>
    <t>90/KL/24/4/2/25</t>
  </si>
  <si>
    <t>90/KL/24/3/2/25</t>
  </si>
  <si>
    <t>90/KL/18/3/2/25</t>
  </si>
  <si>
    <t>90/KL/64/4/2/16</t>
  </si>
  <si>
    <t>90/KL/48/4/2/16</t>
  </si>
  <si>
    <t>90/KL/48/3/2/16</t>
  </si>
  <si>
    <t>90/KL/40/4/2/16</t>
  </si>
  <si>
    <t>90/KL/36/3/2/16</t>
  </si>
  <si>
    <t>90/KL/32/4/2/16</t>
  </si>
  <si>
    <t>90/KL/30/3/2/16</t>
  </si>
  <si>
    <t>90/KL/24/4/2/16</t>
  </si>
  <si>
    <t>90/KL/24/3/2/16</t>
  </si>
  <si>
    <t>90/KL/18/3/2/16</t>
  </si>
  <si>
    <t>90/KL/64/4/2/10</t>
  </si>
  <si>
    <t>90/KL/48/4/2/10</t>
  </si>
  <si>
    <t>90/KL/48/3/2/10</t>
  </si>
  <si>
    <t>90/KL/40/4/2/10</t>
  </si>
  <si>
    <t>90/KL/36/3/2/10</t>
  </si>
  <si>
    <t>90/KL/32/4/2/10</t>
  </si>
  <si>
    <t>90/KL/30/3/2/10</t>
  </si>
  <si>
    <t>90/KL/24/4/2/10</t>
  </si>
  <si>
    <t>90/KL/24/3/2/10</t>
  </si>
  <si>
    <t>90/KL/18/3/2/10</t>
  </si>
  <si>
    <t>80/KL/64/4/2/120</t>
  </si>
  <si>
    <t>80/KL/48/4/2/120</t>
  </si>
  <si>
    <t>80/KL/48/3/2/120</t>
  </si>
  <si>
    <t>80/KL/40/4/2/120</t>
  </si>
  <si>
    <t>80/KL/36/3/2/120</t>
  </si>
  <si>
    <t>80/KL/32/4/2/120</t>
  </si>
  <si>
    <t>80/KL/30/3/2/120</t>
  </si>
  <si>
    <t>80/KL/24/4/2/120</t>
  </si>
  <si>
    <t>80/KL/24/3/2/120</t>
  </si>
  <si>
    <t>80/KL/18/3/2/120</t>
  </si>
  <si>
    <t>80/KL/64/4/2/95</t>
  </si>
  <si>
    <t>80/KL/48/4/2/95</t>
  </si>
  <si>
    <t>80/KL/48/3/2/95</t>
  </si>
  <si>
    <t>80/KL/40/4/2/95</t>
  </si>
  <si>
    <t>80/KL/36/3/2/95</t>
  </si>
  <si>
    <t>80/KL/32/4/2/95</t>
  </si>
  <si>
    <t>80/KL/30/3/2/95</t>
  </si>
  <si>
    <t>80/KL/24/4/2/95</t>
  </si>
  <si>
    <t>80/KL/24/3/2/95</t>
  </si>
  <si>
    <t>80/KL/18/3/2/95</t>
  </si>
  <si>
    <t>80/KL/64/4/2/70</t>
  </si>
  <si>
    <t>80/KL/48/4/2/70</t>
  </si>
  <si>
    <t>80/KL/48/3/2/70</t>
  </si>
  <si>
    <t>80/KL/40/4/2/70</t>
  </si>
  <si>
    <t>80/KL/36/3/2/70</t>
  </si>
  <si>
    <t>80/KL/32/4/2/70</t>
  </si>
  <si>
    <t>80/KL/30/3/2/70</t>
  </si>
  <si>
    <t>80/KL/24/4/2/70</t>
  </si>
  <si>
    <t>80/KL/24/3/2/70</t>
  </si>
  <si>
    <t>80/KL/18/3/2/70</t>
  </si>
  <si>
    <t>80/KL/64/4/2/50</t>
  </si>
  <si>
    <t>80/KL/48/4/2/50</t>
  </si>
  <si>
    <t>80/KL/48/3/2/50</t>
  </si>
  <si>
    <t>80/KL/40/4/2/50</t>
  </si>
  <si>
    <t>80/KL/36/3/2/50</t>
  </si>
  <si>
    <t>80/KL/32/4/2/50</t>
  </si>
  <si>
    <t>80/KL/30/3/2/50</t>
  </si>
  <si>
    <t>80/KL/24/4/2/50</t>
  </si>
  <si>
    <t>80/KL/24/3/2/50</t>
  </si>
  <si>
    <t>80/KL/18/3/2/50</t>
  </si>
  <si>
    <t>80/KL/64/4/2/35</t>
  </si>
  <si>
    <t>80/KL/48/4/2/35</t>
  </si>
  <si>
    <t>80/KL/48/3/2/35</t>
  </si>
  <si>
    <t>80/KL/40/4/2/35</t>
  </si>
  <si>
    <t>80/KL/36/3/2/35</t>
  </si>
  <si>
    <t>80/KL/32/4/2/35</t>
  </si>
  <si>
    <t>80/KL/30/3/2/35</t>
  </si>
  <si>
    <t>80/KL/24/4/2/35</t>
  </si>
  <si>
    <t>80/KL/24/3/2/35</t>
  </si>
  <si>
    <t>80/KL/18/3/2/35</t>
  </si>
  <si>
    <t>80/KL/64/4/2/25</t>
  </si>
  <si>
    <t>80/KL/48/4/2/25</t>
  </si>
  <si>
    <t>80/KL/48/3/2/25</t>
  </si>
  <si>
    <t>80/KL/40/4/2/25</t>
  </si>
  <si>
    <t>80/KL/36/3/2/25</t>
  </si>
  <si>
    <t>80/KL/32/4/2/25</t>
  </si>
  <si>
    <t>80/KL/30/3/2/25</t>
  </si>
  <si>
    <t>80/KL/24/4/2/25</t>
  </si>
  <si>
    <t>80/KL/24/3/2/25</t>
  </si>
  <si>
    <t>80/KL/18/3/2/25</t>
  </si>
  <si>
    <t>80/KL/64/4/2/16</t>
  </si>
  <si>
    <t>80/KL/48/4/2/16</t>
  </si>
  <si>
    <t>80/KL/48/3/2/16</t>
  </si>
  <si>
    <t>80/KL/40/4/2/16</t>
  </si>
  <si>
    <t>80/KL/36/3/2/16</t>
  </si>
  <si>
    <t>80/KL/32/4/2/16</t>
  </si>
  <si>
    <t>80/KL/30/3/2/16</t>
  </si>
  <si>
    <t>80/KL/24/4/2/16</t>
  </si>
  <si>
    <t>80/KL/24/3/2/16</t>
  </si>
  <si>
    <t>80/KL/18/3/2/16</t>
  </si>
  <si>
    <t>80/KL/64/4/2/10</t>
  </si>
  <si>
    <t>80/KL/48/4/2/10</t>
  </si>
  <si>
    <t>80/KL/48/3/2/10</t>
  </si>
  <si>
    <t>80/KL/40/4/2/10</t>
  </si>
  <si>
    <t>80/KL/36/3/2/10</t>
  </si>
  <si>
    <t>80/KL/32/4/2/10</t>
  </si>
  <si>
    <t>80/KL/30/3/2/10</t>
  </si>
  <si>
    <t>80/KL/24/4/2/10</t>
  </si>
  <si>
    <t>80/KL/24/3/2/10</t>
  </si>
  <si>
    <t>80/KL/18/3/2/10</t>
  </si>
  <si>
    <t>65/KL/64/4/2/120</t>
  </si>
  <si>
    <t>65/KL/48/4/2/120</t>
  </si>
  <si>
    <t>65/KL/48/3/2/120</t>
  </si>
  <si>
    <t>65/KL/40/4/2/120</t>
  </si>
  <si>
    <t>65/KL/36/3/2/120</t>
  </si>
  <si>
    <t>65/KL/32/4/2/120</t>
  </si>
  <si>
    <t>65/KL/30/3/2/120</t>
  </si>
  <si>
    <t>65/KL/24/4/2/120</t>
  </si>
  <si>
    <t>65/KL/24/3/2/120</t>
  </si>
  <si>
    <t>65/KL/18/3/2/120</t>
  </si>
  <si>
    <t>65/KL/64/4/2/95</t>
  </si>
  <si>
    <t>65/KL/48/4/2/95</t>
  </si>
  <si>
    <t>65/KL/48/3/2/95</t>
  </si>
  <si>
    <t>65/KL/40/4/2/95</t>
  </si>
  <si>
    <t>65/KL/36/3/2/95</t>
  </si>
  <si>
    <t>65/KL/32/4/2/95</t>
  </si>
  <si>
    <t>65/KL/30/3/2/95</t>
  </si>
  <si>
    <t>65/KL/24/4/2/95</t>
  </si>
  <si>
    <t>65/KL/24/3/2/95</t>
  </si>
  <si>
    <t>65/KL/18/3/2/95</t>
  </si>
  <si>
    <t>65/KL/64/4/2/70</t>
  </si>
  <si>
    <t>65/KL/48/4/2/70</t>
  </si>
  <si>
    <t>65/KL/48/3/2/70</t>
  </si>
  <si>
    <t>65/KL/40/4/2/70</t>
  </si>
  <si>
    <t>65/KL/36/3/2/70</t>
  </si>
  <si>
    <t>65/KL/32/4/2/70</t>
  </si>
  <si>
    <t>65/KL/30/3/2/70</t>
  </si>
  <si>
    <t>65/KL/24/4/2/70</t>
  </si>
  <si>
    <t>65/KL/24/3/2/70</t>
  </si>
  <si>
    <t>65/KL/18/3/2/70</t>
  </si>
  <si>
    <t>65/KL/64/4/2/50</t>
  </si>
  <si>
    <t>65/KL/48/4/2/50</t>
  </si>
  <si>
    <t>65/KL/48/3/2/50</t>
  </si>
  <si>
    <t>65/KL/40/4/2/50</t>
  </si>
  <si>
    <t>65/KL/36/3/2/50</t>
  </si>
  <si>
    <t>65/KL/32/4/2/50</t>
  </si>
  <si>
    <t>65/KL/30/3/2/50</t>
  </si>
  <si>
    <t>65/KL/24/4/2/50</t>
  </si>
  <si>
    <t>65/KL/24/3/2/50</t>
  </si>
  <si>
    <t>65/KL/18/3/2/50</t>
  </si>
  <si>
    <t>65/KL/64/4/2/35</t>
  </si>
  <si>
    <t>65/KL/48/4/2/35</t>
  </si>
  <si>
    <t>65/KL/48/3/2/35</t>
  </si>
  <si>
    <t>65/KL/40/4/2/35</t>
  </si>
  <si>
    <t>65/KL/36/3/2/35</t>
  </si>
  <si>
    <t>65/KL/32/4/2/35</t>
  </si>
  <si>
    <t>65/KL/30/3/2/35</t>
  </si>
  <si>
    <t>65/KL/24/4/2/35</t>
  </si>
  <si>
    <t>65/KL/24/3/2/35</t>
  </si>
  <si>
    <t>65/KL/18/3/2/35</t>
  </si>
  <si>
    <t>65/KL/64/4/2/25</t>
  </si>
  <si>
    <t>65/KL/48/4/2/25</t>
  </si>
  <si>
    <t>65/KL/48/3/2/25</t>
  </si>
  <si>
    <t>65/KL/40/4/2/25</t>
  </si>
  <si>
    <t>65/KL/36/3/2/25</t>
  </si>
  <si>
    <t>65/KL/32/4/2/25</t>
  </si>
  <si>
    <t>65/KL/30/3/2/25</t>
  </si>
  <si>
    <t>65/KL/24/4/2/25</t>
  </si>
  <si>
    <t>65/KL/24/3/2/25</t>
  </si>
  <si>
    <t>65/KL/18/3/2/25</t>
  </si>
  <si>
    <t>65/KL/64/4/2/16</t>
  </si>
  <si>
    <t>65/KL/48/4/2/16</t>
  </si>
  <si>
    <t>65/KL/48/3/2/16</t>
  </si>
  <si>
    <t>65/KL/40/4/2/16</t>
  </si>
  <si>
    <t>65/KL/36/3/2/16</t>
  </si>
  <si>
    <t>65/KL/32/4/2/16</t>
  </si>
  <si>
    <t>65/KL/30/3/2/16</t>
  </si>
  <si>
    <t>65/KL/24/4/2/16</t>
  </si>
  <si>
    <t>65/KL/24/3/2/16</t>
  </si>
  <si>
    <t>65/KL/18/3/2/16</t>
  </si>
  <si>
    <t>65/KL/64/4/2/10</t>
  </si>
  <si>
    <t>65/KL/48/4/2/10</t>
  </si>
  <si>
    <t>65/KL/48/3/2/10</t>
  </si>
  <si>
    <t>65/KL/40/4/2/10</t>
  </si>
  <si>
    <t>65/KL/36/3/2/10</t>
  </si>
  <si>
    <t>65/KL/32/4/2/10</t>
  </si>
  <si>
    <t>65/KL/30/3/2/10</t>
  </si>
  <si>
    <t>65/KL/24/4/2/10</t>
  </si>
  <si>
    <t>65/KL/24/3/2/10</t>
  </si>
  <si>
    <t>65/KL/18/3/2/10</t>
  </si>
  <si>
    <t>55/KL/64/4/2/120</t>
  </si>
  <si>
    <t>55/KL/48/4/2/120</t>
  </si>
  <si>
    <t>55/KL/48/3/2/120</t>
  </si>
  <si>
    <t>55/KL/40/4/2/120</t>
  </si>
  <si>
    <t>55/KL/36/3/2/120</t>
  </si>
  <si>
    <t>55/KL/32/4/2/120</t>
  </si>
  <si>
    <t>55/KL/30/3/2/120</t>
  </si>
  <si>
    <t>55/KL/24/4/2/120</t>
  </si>
  <si>
    <t>55/KL/24/3/2/120</t>
  </si>
  <si>
    <t>55/KL/18/3/2/120</t>
  </si>
  <si>
    <t>55/KL/64/4/2/95</t>
  </si>
  <si>
    <t>55/KL/48/4/2/95</t>
  </si>
  <si>
    <t>55/KL/48/3/2/95</t>
  </si>
  <si>
    <t>55/KL/40/4/2/95</t>
  </si>
  <si>
    <t>55/KL/36/3/2/95</t>
  </si>
  <si>
    <t>55/KL/32/4/2/95</t>
  </si>
  <si>
    <t>55/KL/30/3/2/95</t>
  </si>
  <si>
    <t>55/KL/24/4/2/95</t>
  </si>
  <si>
    <t>55/KL/24/3/2/95</t>
  </si>
  <si>
    <t>55/KL/18/3/2/95</t>
  </si>
  <si>
    <t>55/KL/64/4/2/70</t>
  </si>
  <si>
    <t>55/KL/48/4/2/70</t>
  </si>
  <si>
    <t>55/KL/48/3/2/70</t>
  </si>
  <si>
    <t>55/KL/40/4/2/70</t>
  </si>
  <si>
    <t>55/KL/36/3/2/70</t>
  </si>
  <si>
    <t>55/KL/32/4/2/70</t>
  </si>
  <si>
    <t>55/KL/30/3/2/70</t>
  </si>
  <si>
    <t>55/KL/24/4/2/70</t>
  </si>
  <si>
    <t>55/KL/24/3/2/70</t>
  </si>
  <si>
    <t>55/KL/18/3/2/70</t>
  </si>
  <si>
    <t>55/KL/64/4/2/50</t>
  </si>
  <si>
    <t>55/KL/48/4/2/50</t>
  </si>
  <si>
    <t>55/KL/48/3/2/50</t>
  </si>
  <si>
    <t>55/KL/40/4/2/50</t>
  </si>
  <si>
    <t>55/KL/36/3/2/50</t>
  </si>
  <si>
    <t>55/KL/32/4/2/50</t>
  </si>
  <si>
    <t>55/KL/30/3/2/50</t>
  </si>
  <si>
    <t>55/KL/24/4/2/50</t>
  </si>
  <si>
    <t>55/KL/24/3/2/50</t>
  </si>
  <si>
    <t>55/KL/18/3/2/50</t>
  </si>
  <si>
    <t>55/KL/64/4/2/35</t>
  </si>
  <si>
    <t>55/KL/48/4/2/35</t>
  </si>
  <si>
    <t>55/KL/48/3/2/35</t>
  </si>
  <si>
    <t>55/KL/40/4/2/35</t>
  </si>
  <si>
    <t>55/KL/36/3/2/35</t>
  </si>
  <si>
    <t>55/KL/32/4/2/35</t>
  </si>
  <si>
    <t>55/KL/30/3/2/35</t>
  </si>
  <si>
    <t>55/KL/24/4/2/35</t>
  </si>
  <si>
    <t>55/KL/24/3/2/35</t>
  </si>
  <si>
    <t>55/KL/18/3/2/35</t>
  </si>
  <si>
    <t>55/KL/64/4/2/25</t>
  </si>
  <si>
    <t>55/KL/48/4/2/25</t>
  </si>
  <si>
    <t>55/KL/48/3/2/25</t>
  </si>
  <si>
    <t>55/KL/40/4/2/25</t>
  </si>
  <si>
    <t>55/KL/36/3/2/25</t>
  </si>
  <si>
    <t>55/KL/32/4/2/25</t>
  </si>
  <si>
    <t>55/KL/30/3/2/25</t>
  </si>
  <si>
    <t>55/KL/24/4/2/25</t>
  </si>
  <si>
    <t>55/KL/24/3/2/25</t>
  </si>
  <si>
    <t>55/KL/18/3/2/25</t>
  </si>
  <si>
    <t>55/KL/64/4/2/16</t>
  </si>
  <si>
    <t>55/KL/48/4/2/16</t>
  </si>
  <si>
    <t>55/KL/48/3/2/16</t>
  </si>
  <si>
    <t>55/KL/40/4/2/16</t>
  </si>
  <si>
    <t>55/KL/36/3/2/16</t>
  </si>
  <si>
    <t>55/KL/32/4/2/16</t>
  </si>
  <si>
    <t>55/KL/30/3/2/16</t>
  </si>
  <si>
    <t>55/KL/24/4/2/16</t>
  </si>
  <si>
    <t>55/KL/24/3/2/16</t>
  </si>
  <si>
    <t>55/KL/18/3/2/16</t>
  </si>
  <si>
    <t>55/KL/64/4/2/10</t>
  </si>
  <si>
    <t>55/KL/48/4/2/10</t>
  </si>
  <si>
    <t>55/KL/48/3/2/10</t>
  </si>
  <si>
    <t>55/KL/40/4/2/10</t>
  </si>
  <si>
    <t>55/KL/36/3/2/10</t>
  </si>
  <si>
    <t>55/KL/32/4/2/10</t>
  </si>
  <si>
    <t>55/KL/30/3/2/10</t>
  </si>
  <si>
    <t>55/KL/24/4/2/10</t>
  </si>
  <si>
    <t>55/KL/24/3/2/10</t>
  </si>
  <si>
    <t>55/KL/18/3/2/10</t>
  </si>
  <si>
    <t>40/KL/64/4/2/120</t>
  </si>
  <si>
    <t>40/KL/48/4/2/120</t>
  </si>
  <si>
    <t>40/KL/48/3/2/120</t>
  </si>
  <si>
    <t>40/KL/40/4/2/120</t>
  </si>
  <si>
    <t>40/KL/36/3/2/120</t>
  </si>
  <si>
    <t>40/KL/32/4/2/120</t>
  </si>
  <si>
    <t>40/KL/30/3/2/120</t>
  </si>
  <si>
    <t>40/KL/24/4/2/120</t>
  </si>
  <si>
    <t>40/KL/24/3/2/120</t>
  </si>
  <si>
    <t>40/KL/18/3/2/120</t>
  </si>
  <si>
    <t>40/KL/64/4/2/95</t>
  </si>
  <si>
    <t>40/KL/48/4/2/95</t>
  </si>
  <si>
    <t>40/KL/48/3/2/95</t>
  </si>
  <si>
    <t>40/KL/40/4/2/95</t>
  </si>
  <si>
    <t>40/KL/36/3/2/95</t>
  </si>
  <si>
    <t>40/KL/32/4/2/95</t>
  </si>
  <si>
    <t>40/KL/30/3/2/95</t>
  </si>
  <si>
    <t>40/KL/24/4/2/95</t>
  </si>
  <si>
    <t>40/KL/24/3/2/95</t>
  </si>
  <si>
    <t>40/KL/18/3/2/95</t>
  </si>
  <si>
    <t>40/KL/64/4/2/70</t>
  </si>
  <si>
    <t>40/KL/48/4/2/70</t>
  </si>
  <si>
    <t>40/KL/48/3/2/70</t>
  </si>
  <si>
    <t>40/KL/40/4/2/70</t>
  </si>
  <si>
    <t>40/KL/36/3/2/70</t>
  </si>
  <si>
    <t>40/KL/32/4/2/70</t>
  </si>
  <si>
    <t>40/KL/30/3/2/70</t>
  </si>
  <si>
    <t>40/KL/24/4/2/70</t>
  </si>
  <si>
    <t>40/KL/24/3/2/70</t>
  </si>
  <si>
    <t>40/KL/18/3/2/70</t>
  </si>
  <si>
    <t>40/KL/64/4/2/50</t>
  </si>
  <si>
    <t>40/KL/48/4/2/50</t>
  </si>
  <si>
    <t>40/KL/48/3/2/50</t>
  </si>
  <si>
    <t>40/KL/40/4/2/50</t>
  </si>
  <si>
    <t>40/KL/36/3/2/50</t>
  </si>
  <si>
    <t>40/KL/32/4/2/50</t>
  </si>
  <si>
    <t>40/KL/30/3/2/50</t>
  </si>
  <si>
    <t>40/KL/24/4/2/50</t>
  </si>
  <si>
    <t>40/KL/24/3/2/50</t>
  </si>
  <si>
    <t>40/KL/18/3/2/50</t>
  </si>
  <si>
    <t>40/KL/64/4/2/35</t>
  </si>
  <si>
    <t>40/KL/48/4/2/35</t>
  </si>
  <si>
    <t>40/KL/48/3/2/35</t>
  </si>
  <si>
    <t>40/KL/40/4/2/35</t>
  </si>
  <si>
    <t>40/KL/36/3/2/35</t>
  </si>
  <si>
    <t>40/KL/32/4/2/35</t>
  </si>
  <si>
    <t>40/KL/30/3/2/35</t>
  </si>
  <si>
    <t>40/KL/24/4/2/35</t>
  </si>
  <si>
    <t>40/KL/24/3/2/35</t>
  </si>
  <si>
    <t>40/KL/18/3/2/35</t>
  </si>
  <si>
    <t>40/KL/64/4/2/25</t>
  </si>
  <si>
    <t>40/KL/48/4/2/25</t>
  </si>
  <si>
    <t>40/KL/48/3/2/25</t>
  </si>
  <si>
    <t>40/KL/40/4/2/25</t>
  </si>
  <si>
    <t>40/KL/36/3/2/25</t>
  </si>
  <si>
    <t>40/KL/32/4/2/25</t>
  </si>
  <si>
    <t>40/KL/30/3/2/25</t>
  </si>
  <si>
    <t>40/KL/24/4/2/25</t>
  </si>
  <si>
    <t>40/KL/24/3/2/25</t>
  </si>
  <si>
    <t>40/KL/18/3/2/25</t>
  </si>
  <si>
    <t>40/KL/64/4/2/16</t>
  </si>
  <si>
    <t>40/KL/48/4/2/16</t>
  </si>
  <si>
    <t>40/KL/48/3/2/16</t>
  </si>
  <si>
    <t>40/KL/40/4/2/16</t>
  </si>
  <si>
    <t>40/KL/36/3/2/16</t>
  </si>
  <si>
    <t>40/KL/32/4/2/16</t>
  </si>
  <si>
    <t>40/KL/30/3/2/16</t>
  </si>
  <si>
    <t>40/KL/24/4/2/16</t>
  </si>
  <si>
    <t>40/KL/24/3/2/16</t>
  </si>
  <si>
    <t>40/KL/18/3/2/16</t>
  </si>
  <si>
    <t>40/KL/64/4/2/10</t>
  </si>
  <si>
    <t>40/KL/48/4/2/10</t>
  </si>
  <si>
    <t>40/KL/48/3/2/10</t>
  </si>
  <si>
    <t>40/KL/40/4/2/10</t>
  </si>
  <si>
    <t>40/KL/36/3/2/10</t>
  </si>
  <si>
    <t>40/KL/32/4/2/10</t>
  </si>
  <si>
    <t>40/KL/30/3/2/10</t>
  </si>
  <si>
    <t>40/KL/24/4/2/10</t>
  </si>
  <si>
    <t>40/KL/24/3/2/10</t>
  </si>
  <si>
    <t>40/KL/18/3/2/10</t>
  </si>
  <si>
    <t>33/KL/64/4/2/120</t>
  </si>
  <si>
    <t>33/KL/48/4/2/120</t>
  </si>
  <si>
    <t>33/KL/48/3/2/120</t>
  </si>
  <si>
    <t>33/KL/40/4/2/120</t>
  </si>
  <si>
    <t>33/KL/36/3/2/120</t>
  </si>
  <si>
    <t>33/KL/32/4/2/120</t>
  </si>
  <si>
    <t>33/KL/30/3/2/120</t>
  </si>
  <si>
    <t>33/KL/24/4/2/120</t>
  </si>
  <si>
    <t>33/KL/24/3/2/120</t>
  </si>
  <si>
    <t>33/KL/18/3/2/120</t>
  </si>
  <si>
    <t>33/KL/64/4/2/95</t>
  </si>
  <si>
    <t>33/KL/48/4/2/95</t>
  </si>
  <si>
    <t>33/KL/48/3/2/95</t>
  </si>
  <si>
    <t>33/KL/40/4/2/95</t>
  </si>
  <si>
    <t>33/KL/36/3/2/95</t>
  </si>
  <si>
    <t>33/KL/32/4/2/95</t>
  </si>
  <si>
    <t>33/KL/30/3/2/95</t>
  </si>
  <si>
    <t>33/KL/24/4/2/95</t>
  </si>
  <si>
    <t>33/KL/24/3/2/95</t>
  </si>
  <si>
    <t>33/KL/18/3/2/95</t>
  </si>
  <si>
    <t>33/KL/64/4/2/70</t>
  </si>
  <si>
    <t>33/KL/48/4/2/70</t>
  </si>
  <si>
    <t>33/KL/48/3/2/70</t>
  </si>
  <si>
    <t>33/KL/40/4/2/70</t>
  </si>
  <si>
    <t>33/KL/36/3/2/70</t>
  </si>
  <si>
    <t>33/KL/32/4/2/70</t>
  </si>
  <si>
    <t>33/KL/30/3/2/70</t>
  </si>
  <si>
    <t>33/KL/24/4/2/70</t>
  </si>
  <si>
    <t>33/KL/24/3/2/70</t>
  </si>
  <si>
    <t>33/KL/18/3/2/70</t>
  </si>
  <si>
    <t>33/KL/64/4/2/50</t>
  </si>
  <si>
    <t>33/KL/48/4/2/50</t>
  </si>
  <si>
    <t>33/KL/48/3/2/50</t>
  </si>
  <si>
    <t>33/KL/40/4/2/50</t>
  </si>
  <si>
    <t>33/KL/36/3/2/50</t>
  </si>
  <si>
    <t>33/KL/32/4/2/50</t>
  </si>
  <si>
    <t>33/KL/30/3/2/50</t>
  </si>
  <si>
    <t>33/KL/24/4/2/50</t>
  </si>
  <si>
    <t>33/KL/24/3/2/50</t>
  </si>
  <si>
    <t>33/KL/18/3/2/50</t>
  </si>
  <si>
    <t>33/KL/64/4/2/35</t>
  </si>
  <si>
    <t>33/KL/48/4/2/35</t>
  </si>
  <si>
    <t>33/KL/48/3/2/35</t>
  </si>
  <si>
    <t>33/KL/40/4/2/35</t>
  </si>
  <si>
    <t>33/KL/36/3/2/35</t>
  </si>
  <si>
    <t>33/KL/32/4/2/35</t>
  </si>
  <si>
    <t>33/KL/30/3/2/35</t>
  </si>
  <si>
    <t>33/KL/24/4/2/35</t>
  </si>
  <si>
    <t>33/KL/24/3/2/35</t>
  </si>
  <si>
    <t>33/KL/18/3/2/35</t>
  </si>
  <si>
    <t>33/KL/64/4/2/25</t>
  </si>
  <si>
    <t>33/KL/48/4/2/25</t>
  </si>
  <si>
    <t>33/KL/48/3/2/25</t>
  </si>
  <si>
    <t>33/KL/40/4/2/25</t>
  </si>
  <si>
    <t>33/KL/36/3/2/25</t>
  </si>
  <si>
    <t>33/KL/32/4/2/25</t>
  </si>
  <si>
    <t>33/KL/30/3/2/25</t>
  </si>
  <si>
    <t>33/KL/24/4/2/25</t>
  </si>
  <si>
    <t>33/KL/24/3/2/25</t>
  </si>
  <si>
    <t>33/KL/18/3/2/25</t>
  </si>
  <si>
    <t>33/KL/64/4/2/16</t>
  </si>
  <si>
    <t>33/KL/48/4/2/16</t>
  </si>
  <si>
    <t>33/KL/48/3/2/16</t>
  </si>
  <si>
    <t>33/KL/40/4/2/16</t>
  </si>
  <si>
    <t>33/KL/36/3/2/16</t>
  </si>
  <si>
    <t>33/KL/32/4/2/16</t>
  </si>
  <si>
    <t>33/KL/30/3/2/16</t>
  </si>
  <si>
    <t>33/KL/24/4/2/16</t>
  </si>
  <si>
    <t>33/KL/24/3/2/16</t>
  </si>
  <si>
    <t>33/KL/18/3/2/16</t>
  </si>
  <si>
    <t>33/KL/64/4/2/10</t>
  </si>
  <si>
    <t>33/KL/48/4/2/10</t>
  </si>
  <si>
    <t>33/KL/48/3/2/10</t>
  </si>
  <si>
    <t>33/KL/40/4/2/10</t>
  </si>
  <si>
    <t>33/KL/36/3/2/10</t>
  </si>
  <si>
    <t>33/KL/32/4/2/10</t>
  </si>
  <si>
    <t>33/KL/30/3/2/10</t>
  </si>
  <si>
    <t>33/KL/24/4/2/10</t>
  </si>
  <si>
    <t>33/KL/24/3/2/10</t>
  </si>
  <si>
    <t>33/KL/18/3/2/10</t>
  </si>
  <si>
    <t>28/KL/64/4/2/120</t>
  </si>
  <si>
    <t>28/KL/48/4/2/120</t>
  </si>
  <si>
    <t>28/KL/48/3/2/120</t>
  </si>
  <si>
    <t>28/KL/40/4/2/120</t>
  </si>
  <si>
    <t>28/KL/36/3/2/120</t>
  </si>
  <si>
    <t>28/KL/32/4/2/120</t>
  </si>
  <si>
    <t>28/KL/30/3/2/120</t>
  </si>
  <si>
    <t>28/KL/24/4/2/120</t>
  </si>
  <si>
    <t>28/KL/24/3/2/120</t>
  </si>
  <si>
    <t>28/KL/18/3/2/120</t>
  </si>
  <si>
    <t>28/KL/64/4/2/95</t>
  </si>
  <si>
    <t>28/KL/48/4/2/95</t>
  </si>
  <si>
    <t>28/KL/48/3/2/95</t>
  </si>
  <si>
    <t>28/KL/40/4/2/95</t>
  </si>
  <si>
    <t>28/KL/36/3/2/95</t>
  </si>
  <si>
    <t>28/KL/32/4/2/95</t>
  </si>
  <si>
    <t>28/KL/30/3/2/95</t>
  </si>
  <si>
    <t>28/KL/24/4/2/95</t>
  </si>
  <si>
    <t>28/KL/24/3/2/95</t>
  </si>
  <si>
    <t>28/KL/18/3/2/95</t>
  </si>
  <si>
    <t>28/KL/64/4/2/70</t>
  </si>
  <si>
    <t>28/KL/48/4/2/70</t>
  </si>
  <si>
    <t>28/KL/48/3/2/70</t>
  </si>
  <si>
    <t>28/KL/40/4/2/70</t>
  </si>
  <si>
    <t>28/KL/36/3/2/70</t>
  </si>
  <si>
    <t>28/KL/32/4/2/70</t>
  </si>
  <si>
    <t>28/KL/30/3/2/70</t>
  </si>
  <si>
    <t>28/KL/24/4/2/70</t>
  </si>
  <si>
    <t>28/KL/24/3/2/70</t>
  </si>
  <si>
    <t>28/KL/18/3/2/70</t>
  </si>
  <si>
    <t>28/KL/64/4/2/50</t>
  </si>
  <si>
    <t>28/KL/48/4/2/50</t>
  </si>
  <si>
    <t>28/KL/48/3/2/50</t>
  </si>
  <si>
    <t>28/KL/40/4/2/50</t>
  </si>
  <si>
    <t>28/KL/36/3/2/50</t>
  </si>
  <si>
    <t>28/KL/32/4/2/50</t>
  </si>
  <si>
    <t>28/KL/30/3/2/50</t>
  </si>
  <si>
    <t>28/KL/24/4/2/50</t>
  </si>
  <si>
    <t>28/KL/24/3/2/50</t>
  </si>
  <si>
    <t>28/KL/18/3/2/50</t>
  </si>
  <si>
    <t>28/KL/64/4/2/35</t>
  </si>
  <si>
    <t>28/KL/48/4/2/35</t>
  </si>
  <si>
    <t>28/KL/48/3/2/35</t>
  </si>
  <si>
    <t>28/KL/40/4/2/35</t>
  </si>
  <si>
    <t>28/KL/36/3/2/35</t>
  </si>
  <si>
    <t>28/KL/32/4/2/35</t>
  </si>
  <si>
    <t>28/KL/30/3/2/35</t>
  </si>
  <si>
    <t>28/KL/24/4/2/35</t>
  </si>
  <si>
    <t>28/KL/24/3/2/35</t>
  </si>
  <si>
    <t>28/KL/18/3/2/35</t>
  </si>
  <si>
    <t>28/KL/64/4/2/25</t>
  </si>
  <si>
    <t>28/KL/48/4/2/25</t>
  </si>
  <si>
    <t>28/KL/48/3/2/25</t>
  </si>
  <si>
    <t>28/KL/40/4/2/25</t>
  </si>
  <si>
    <t>28/KL/36/3/2/25</t>
  </si>
  <si>
    <t>28/KL/32/4/2/25</t>
  </si>
  <si>
    <t>28/KL/30/3/2/25</t>
  </si>
  <si>
    <t>28/KL/24/4/2/25</t>
  </si>
  <si>
    <t>28/KL/24/3/2/25</t>
  </si>
  <si>
    <t>28/KL/18/3/2/25</t>
  </si>
  <si>
    <t>28/KL/64/4/2/16</t>
  </si>
  <si>
    <t>28/KL/48/4/2/16</t>
  </si>
  <si>
    <t>28/KL/48/3/2/16</t>
  </si>
  <si>
    <t>28/KL/40/4/2/16</t>
  </si>
  <si>
    <t>28/KL/36/3/2/16</t>
  </si>
  <si>
    <t>28/KL/32/4/2/16</t>
  </si>
  <si>
    <t>28/KL/30/3/2/16</t>
  </si>
  <si>
    <t>28/KL/24/4/2/16</t>
  </si>
  <si>
    <t>28/KL/24/3/2/16</t>
  </si>
  <si>
    <t>28/KL/18/3/2/16</t>
  </si>
  <si>
    <t>28/KL/64/4/2/10</t>
  </si>
  <si>
    <t>28/KL/48/4/2/10</t>
  </si>
  <si>
    <t>28/KL/48/3/2/10</t>
  </si>
  <si>
    <t>28/KL/40/4/2/10</t>
  </si>
  <si>
    <t>28/KL/36/3/2/10</t>
  </si>
  <si>
    <t>28/KL/32/4/2/10</t>
  </si>
  <si>
    <t>28/KL/30/3/2/10</t>
  </si>
  <si>
    <t>28/KL/24/4/2/10</t>
  </si>
  <si>
    <t>28/KL/24/3/2/10</t>
  </si>
  <si>
    <t>28/KL/18/3/2/10</t>
  </si>
  <si>
    <t>26/KL/64/4/2/120</t>
  </si>
  <si>
    <t>26/KL/48/4/2/120</t>
  </si>
  <si>
    <t>26/KL/48/3/2/120</t>
  </si>
  <si>
    <t>26/KL/40/4/2/120</t>
  </si>
  <si>
    <t>26/KL/36/3/2/120</t>
  </si>
  <si>
    <t>26/KL/32/4/2/120</t>
  </si>
  <si>
    <t>26/KL/30/3/2/120</t>
  </si>
  <si>
    <t>26/KL/24/4/2/120</t>
  </si>
  <si>
    <t>26/KL/24/3/2/120</t>
  </si>
  <si>
    <t>26/KL/18/3/2/120</t>
  </si>
  <si>
    <t>26/KL/64/4/2/95</t>
  </si>
  <si>
    <t>26/KL/48/4/2/95</t>
  </si>
  <si>
    <t>26/KL/48/3/2/95</t>
  </si>
  <si>
    <t>26/KL/40/4/2/95</t>
  </si>
  <si>
    <t>26/KL/36/3/2/95</t>
  </si>
  <si>
    <t>26/KL/32/4/2/95</t>
  </si>
  <si>
    <t>26/KL/30/3/2/95</t>
  </si>
  <si>
    <t>26/KL/24/4/2/95</t>
  </si>
  <si>
    <t>26/KL/24/3/2/95</t>
  </si>
  <si>
    <t>26/KL/18/3/2/95</t>
  </si>
  <si>
    <t>26/KL/64/4/2/70</t>
  </si>
  <si>
    <t>26/KL/48/4/2/70</t>
  </si>
  <si>
    <t>26/KL/48/3/2/70</t>
  </si>
  <si>
    <t>26/KL/40/4/2/70</t>
  </si>
  <si>
    <t>26/KL/36/3/2/70</t>
  </si>
  <si>
    <t>26/KL/32/4/2/70</t>
  </si>
  <si>
    <t>26/KL/30/3/2/70</t>
  </si>
  <si>
    <t>26/KL/24/4/2/70</t>
  </si>
  <si>
    <t>26/KL/24/3/2/70</t>
  </si>
  <si>
    <t>26/KL/18/3/2/70</t>
  </si>
  <si>
    <t>26/KL/64/4/2/50</t>
  </si>
  <si>
    <t>26/KL/48/4/2/50</t>
  </si>
  <si>
    <t>26/KL/48/3/2/50</t>
  </si>
  <si>
    <t>26/KL/40/4/2/50</t>
  </si>
  <si>
    <t>26/KL/36/3/2/50</t>
  </si>
  <si>
    <t>26/KL/32/4/2/50</t>
  </si>
  <si>
    <t>26/KL/30/3/2/50</t>
  </si>
  <si>
    <t>26/KL/24/4/2/50</t>
  </si>
  <si>
    <t>26/KL/24/3/2/50</t>
  </si>
  <si>
    <t>26/KL/18/3/2/50</t>
  </si>
  <si>
    <t>26/KL/64/4/2/35</t>
  </si>
  <si>
    <t>26/KL/48/4/2/35</t>
  </si>
  <si>
    <t>26/KL/48/3/2/35</t>
  </si>
  <si>
    <t>26/KL/40/4/2/35</t>
  </si>
  <si>
    <t>26/KL/36/3/2/35</t>
  </si>
  <si>
    <t>26/KL/32/4/2/35</t>
  </si>
  <si>
    <t>26/KL/30/3/2/35</t>
  </si>
  <si>
    <t>26/KL/24/4/2/35</t>
  </si>
  <si>
    <t>26/KL/24/3/2/35</t>
  </si>
  <si>
    <t>26/KL/18/3/2/35</t>
  </si>
  <si>
    <t>26/KL/64/4/2/25</t>
  </si>
  <si>
    <t>26/KL/48/4/2/25</t>
  </si>
  <si>
    <t>26/KL/48/3/2/25</t>
  </si>
  <si>
    <t>26/KL/40/4/2/25</t>
  </si>
  <si>
    <t>26/KL/36/3/2/25</t>
  </si>
  <si>
    <t>26/KL/32/4/2/25</t>
  </si>
  <si>
    <t>26/KL/30/3/2/25</t>
  </si>
  <si>
    <t>26/KL/24/4/2/25</t>
  </si>
  <si>
    <t>26/KL/24/3/2/25</t>
  </si>
  <si>
    <t>26/KL/18/3/2/25</t>
  </si>
  <si>
    <t>26/KL/64/4/2/16</t>
  </si>
  <si>
    <t>26/KL/48/4/2/16</t>
  </si>
  <si>
    <t>26/KL/48/3/2/16</t>
  </si>
  <si>
    <t>26/KL/40/4/2/16</t>
  </si>
  <si>
    <t>26/KL/36/3/2/16</t>
  </si>
  <si>
    <t>26/KL/32/4/2/16</t>
  </si>
  <si>
    <t>26/KL/30/3/2/16</t>
  </si>
  <si>
    <t>26/KL/24/4/2/16</t>
  </si>
  <si>
    <t>26/KL/24/3/2/16</t>
  </si>
  <si>
    <t>26/KL/18/3/2/16</t>
  </si>
  <si>
    <t>26/KL/64/4/2/10</t>
  </si>
  <si>
    <t>26/KL/48/4/2/10</t>
  </si>
  <si>
    <t>26/KL/48/3/2/10</t>
  </si>
  <si>
    <t>26/KL/40/4/2/10</t>
  </si>
  <si>
    <t>26/KL/36/3/2/10</t>
  </si>
  <si>
    <t>26/KL/32/4/2/10</t>
  </si>
  <si>
    <t>26/KL/30/3/2/10</t>
  </si>
  <si>
    <t>26/KL/24/4/2/10</t>
  </si>
  <si>
    <t>26/KL/24/3/2/10</t>
  </si>
  <si>
    <t>26/KL/18/3/2/10</t>
  </si>
  <si>
    <t>17/KL/64/4/2/120</t>
  </si>
  <si>
    <t>17/KL/48/4/2/120</t>
  </si>
  <si>
    <t>17/KL/48/3/2/120</t>
  </si>
  <si>
    <t>17/KL/40/4/2/120</t>
  </si>
  <si>
    <t>17/KL/36/3/2/120</t>
  </si>
  <si>
    <t>17/KL/32/4/2/120</t>
  </si>
  <si>
    <t>17/KL/30/3/2/120</t>
  </si>
  <si>
    <t>17/KL/24/4/2/120</t>
  </si>
  <si>
    <t>17/KL/24/3/2/120</t>
  </si>
  <si>
    <t>17/KL/18/3/2/120</t>
  </si>
  <si>
    <t>17/KL/64/4/2/95</t>
  </si>
  <si>
    <t>17/KL/48/4/2/95</t>
  </si>
  <si>
    <t>17/KL/48/3/2/95</t>
  </si>
  <si>
    <t>17/KL/40/4/2/95</t>
  </si>
  <si>
    <t>17/KL/36/3/2/95</t>
  </si>
  <si>
    <t>17/KL/32/4/2/95</t>
  </si>
  <si>
    <t>17/KL/30/3/2/95</t>
  </si>
  <si>
    <t>17/KL/24/4/2/95</t>
  </si>
  <si>
    <t>17/KL/24/3/2/95</t>
  </si>
  <si>
    <t>17/KL/18/3/2/95</t>
  </si>
  <si>
    <t>17/KL/64/4/2/70</t>
  </si>
  <si>
    <t>17/KL/48/4/2/70</t>
  </si>
  <si>
    <t>17/KL/48/3/2/70</t>
  </si>
  <si>
    <t>17/KL/40/4/2/70</t>
  </si>
  <si>
    <t>17/KL/36/3/2/70</t>
  </si>
  <si>
    <t>17/KL/32/4/2/70</t>
  </si>
  <si>
    <t>17/KL/30/3/2/70</t>
  </si>
  <si>
    <t>17/KL/24/4/2/70</t>
  </si>
  <si>
    <t>17/KL/24/3/2/70</t>
  </si>
  <si>
    <t>17/KL/18/3/2/70</t>
  </si>
  <si>
    <t>17/KL/64/4/2/50</t>
  </si>
  <si>
    <t>17/KL/48/4/2/50</t>
  </si>
  <si>
    <t>17/KL/48/3/2/50</t>
  </si>
  <si>
    <t>17/KL/40/4/2/50</t>
  </si>
  <si>
    <t>17/KL/36/3/2/50</t>
  </si>
  <si>
    <t>17/KL/32/4/2/50</t>
  </si>
  <si>
    <t>17/KL/30/3/2/50</t>
  </si>
  <si>
    <t>17/KL/24/4/2/50</t>
  </si>
  <si>
    <t>17/KL/24/3/2/50</t>
  </si>
  <si>
    <t>17/KL/18/3/2/50</t>
  </si>
  <si>
    <t>17/KL/64/4/2/35</t>
  </si>
  <si>
    <t>17/KL/48/4/2/35</t>
  </si>
  <si>
    <t>17/KL/48/3/2/35</t>
  </si>
  <si>
    <t>17/KL/40/4/2/35</t>
  </si>
  <si>
    <t>17/KL/36/3/2/35</t>
  </si>
  <si>
    <t>17/KL/32/4/2/35</t>
  </si>
  <si>
    <t>17/KL/30/3/2/35</t>
  </si>
  <si>
    <t>17/KL/24/4/2/35</t>
  </si>
  <si>
    <t>17/KL/24/3/2/35</t>
  </si>
  <si>
    <t>17/KL/18/3/2/35</t>
  </si>
  <si>
    <t>17/KL/64/4/2/25</t>
  </si>
  <si>
    <t>17/KL/48/4/2/25</t>
  </si>
  <si>
    <t>17/KL/48/3/2/25</t>
  </si>
  <si>
    <t>17/KL/40/4/2/25</t>
  </si>
  <si>
    <t>17/KL/36/3/2/25</t>
  </si>
  <si>
    <t>17/KL/32/4/2/25</t>
  </si>
  <si>
    <t>17/KL/30/3/2/25</t>
  </si>
  <si>
    <t>17/KL/24/4/2/25</t>
  </si>
  <si>
    <t>17/KL/24/3/2/25</t>
  </si>
  <si>
    <t>17/KL/18/3/2/25</t>
  </si>
  <si>
    <t>17/KL/64/4/2/16</t>
  </si>
  <si>
    <t>17/KL/48/4/2/16</t>
  </si>
  <si>
    <t>17/KL/48/3/2/16</t>
  </si>
  <si>
    <t>17/KL/40/4/2/16</t>
  </si>
  <si>
    <t>17/KL/36/3/2/16</t>
  </si>
  <si>
    <t>17/KL/32/4/2/16</t>
  </si>
  <si>
    <t>17/KL/30/3/2/16</t>
  </si>
  <si>
    <t>17/KL/24/4/2/16</t>
  </si>
  <si>
    <t>17/KL/24/3/2/16</t>
  </si>
  <si>
    <t>17/KL/18/3/2/16</t>
  </si>
  <si>
    <t>17/KL/64/4/2/10</t>
  </si>
  <si>
    <t>17/KL/48/4/2/10</t>
  </si>
  <si>
    <t>17/KL/48/3/2/10</t>
  </si>
  <si>
    <t>17/KL/40/4/2/10</t>
  </si>
  <si>
    <t>17/KL/36/3/2/10</t>
  </si>
  <si>
    <t>17/KL/32/4/2/10</t>
  </si>
  <si>
    <t>17/KL/30/3/2/10</t>
  </si>
  <si>
    <t>17/KL/24/4/2/10</t>
  </si>
  <si>
    <t>17/KL/24/3/2/10</t>
  </si>
  <si>
    <t>17/KL/18/3/2/10</t>
  </si>
  <si>
    <t>Opis</t>
  </si>
  <si>
    <t>Kod katalogowy szafy</t>
  </si>
  <si>
    <t>Kod katalogowy stojaka</t>
  </si>
  <si>
    <t>Przekrój mm2</t>
  </si>
  <si>
    <t>Kod katalogowy zestawu okablowania</t>
  </si>
  <si>
    <t>Komplet okablowania o przekroju 10 mm2 do 17/SO/18/3/2 i 17/SZ/18/3/2</t>
  </si>
  <si>
    <t>Komplet okablowania o przekroju 10 mm2 do 17/SO/24/3/2 i 17/SZ/24/3/2</t>
  </si>
  <si>
    <t>Komplet okablowania o przekroju 10 mm2 do 17/SO/24/4/2 i 17/SZ/24/4/2</t>
  </si>
  <si>
    <t>Komplet okablowania o przekroju 10 mm2 do 17/SO/30/3/2 i 17/SZ/30/3/2</t>
  </si>
  <si>
    <t>Komplet okablowania o przekroju 10 mm2 do 17/SO/32/4/2 i 17/SZ/32/4/2</t>
  </si>
  <si>
    <t>Komplet okablowania o przekroju 10 mm2 do 17/SO/36/3/2 i 17/SZ/36/3/2</t>
  </si>
  <si>
    <t>Komplet okablowania o przekroju 10 mm2 do 17/SO/40/4/2 i 17/SZ/40/4/2</t>
  </si>
  <si>
    <t>Komplet okablowania o przekroju 10 mm2 do 17/SO/48/3/2 i 17/SZ/48/3/2</t>
  </si>
  <si>
    <t>Komplet okablowania o przekroju 10 mm2 do 17/SO/48/4/2 i 17/SZ/48/4/2</t>
  </si>
  <si>
    <t>Komplet okablowania o przekroju 10 mm2 do 17/SO/64/4/2 i 17/SZ/64/4/2</t>
  </si>
  <si>
    <t>Komplet okablowania o przekroju 16 mm2 do 17/SO/18/3/2 i 17/SZ/18/3/2</t>
  </si>
  <si>
    <t>Komplet okablowania o przekroju 16 mm2 do 17/SO/24/3/2 i 17/SZ/24/3/2</t>
  </si>
  <si>
    <t>Komplet okablowania o przekroju 16 mm2 do 17/SO/24/4/2 i 17/SZ/24/4/2</t>
  </si>
  <si>
    <t>Komplet okablowania o przekroju 16 mm2 do 17/SO/30/3/2 i 17/SZ/30/3/2</t>
  </si>
  <si>
    <t>Komplet okablowania o przekroju 16 mm2 do 17/SO/32/4/2 i 17/SZ/32/4/2</t>
  </si>
  <si>
    <t>Komplet okablowania o przekroju 16 mm2 do 17/SO/36/3/2 i 17/SZ/36/3/2</t>
  </si>
  <si>
    <t>Komplet okablowania o przekroju 16 mm2 do 17/SO/40/4/2 i 17/SZ/40/4/2</t>
  </si>
  <si>
    <t>Komplet okablowania o przekroju 16 mm2 do 17/SO/48/3/2 i 17/SZ/48/3/2</t>
  </si>
  <si>
    <t>Komplet okablowania o przekroju 16 mm2 do 17/SO/48/4/2 i 17/SZ/48/4/2</t>
  </si>
  <si>
    <t>Komplet okablowania o przekroju 16 mm2 do 17/SO/64/4/2 i 17/SZ/64/4/2</t>
  </si>
  <si>
    <t>Komplet okablowania o przekroju 25 mm2 do 17/SO/18/3/2 i 17/SZ/18/3/2</t>
  </si>
  <si>
    <t>Komplet okablowania o przekroju 25 mm2 do 17/SO/24/3/2 i 17/SZ/24/3/2</t>
  </si>
  <si>
    <t>Komplet okablowania o przekroju 25 mm2 do 17/SO/24/4/2 i 17/SZ/24/4/2</t>
  </si>
  <si>
    <t>Komplet okablowania o przekroju 25 mm2 do 17/SO/30/3/2 i 17/SZ/30/3/2</t>
  </si>
  <si>
    <t>Komplet okablowania o przekroju 25 mm2 do 17/SO/32/4/2 i 17/SZ/32/4/2</t>
  </si>
  <si>
    <t>Komplet okablowania o przekroju 25 mm2 do 17/SO/36/3/2 i 17/SZ/36/3/2</t>
  </si>
  <si>
    <t>Komplet okablowania o przekroju 25 mm2 do 17/SO/40/4/2 i 17/SZ/40/4/2</t>
  </si>
  <si>
    <t>Komplet okablowania o przekroju 25 mm2 do 17/SO/48/3/2 i 17/SZ/48/3/2</t>
  </si>
  <si>
    <t>Komplet okablowania o przekroju 25 mm2 do 17/SO/48/4/2 i 17/SZ/48/4/2</t>
  </si>
  <si>
    <t>Komplet okablowania o przekroju 25 mm2 do 17/SO/64/4/2 i 17/SZ/64/4/2</t>
  </si>
  <si>
    <t>Komplet okablowania o przekroju 35 mm2 do 17/SO/18/3/2 i 17/SZ/18/3/2</t>
  </si>
  <si>
    <t>Komplet okablowania o przekroju 35 mm2 do 17/SO/24/3/2 i 17/SZ/24/3/2</t>
  </si>
  <si>
    <t>Komplet okablowania o przekroju 35 mm2 do 17/SO/24/4/2 i 17/SZ/24/4/2</t>
  </si>
  <si>
    <t>Komplet okablowania o przekroju 35 mm2 do 17/SO/30/3/2 i 17/SZ/30/3/2</t>
  </si>
  <si>
    <t>Komplet okablowania o przekroju 35 mm2 do 17/SO/32/4/2 i 17/SZ/32/4/2</t>
  </si>
  <si>
    <t>Komplet okablowania o przekroju 35 mm2 do 17/SO/36/3/2 i 17/SZ/36/3/2</t>
  </si>
  <si>
    <t>Komplet okablowania o przekroju 35 mm2 do 17/SO/40/4/2 i 17/SZ/40/4/2</t>
  </si>
  <si>
    <t>Komplet okablowania o przekroju 35 mm2 do 17/SO/48/3/2 i 17/SZ/48/3/2</t>
  </si>
  <si>
    <t>Komplet okablowania o przekroju 35 mm2 do 17/SO/48/4/2 i 17/SZ/48/4/2</t>
  </si>
  <si>
    <t>Komplet okablowania o przekroju 35 mm2 do 17/SO/64/4/2 i 17/SZ/64/4/2</t>
  </si>
  <si>
    <t>Komplet okablowania o przekroju 50 mm2 do 17/SO/18/3/2 i 17/SZ/18/3/2</t>
  </si>
  <si>
    <t>Komplet okablowania o przekroju 50 mm2 do 17/SO/24/3/2 i 17/SZ/24/3/2</t>
  </si>
  <si>
    <t>Komplet okablowania o przekroju 50 mm2 do 17/SO/24/4/2 i 17/SZ/24/4/2</t>
  </si>
  <si>
    <t>Komplet okablowania o przekroju 50 mm2 do 17/SO/30/3/2 i 17/SZ/30/3/2</t>
  </si>
  <si>
    <t>Komplet okablowania o przekroju 50 mm2 do 17/SO/32/4/2 i 17/SZ/32/4/2</t>
  </si>
  <si>
    <t>Komplet okablowania o przekroju 50 mm2 do 17/SO/36/3/2 i 17/SZ/36/3/2</t>
  </si>
  <si>
    <t>Komplet okablowania o przekroju 50 mm2 do 17/SO/40/4/2 i 17/SZ/40/4/2</t>
  </si>
  <si>
    <t>Komplet okablowania o przekroju 50 mm2 do 17/SO/48/3/2 i 17/SZ/48/3/2</t>
  </si>
  <si>
    <t>Komplet okablowania o przekroju 50 mm2 do 17/SO/48/4/2 i 17/SZ/48/4/2</t>
  </si>
  <si>
    <t>Komplet okablowania o przekroju 50 mm2 do 17/SO/64/4/2 i 17/SZ/64/4/2</t>
  </si>
  <si>
    <t>Komplet okablowania o przekroju 70 mm2 do 17/SO/18/3/2 i 17/SZ/18/3/2</t>
  </si>
  <si>
    <t>Komplet okablowania o przekroju 70 mm2 do 17/SO/24/3/2 i 17/SZ/24/3/2</t>
  </si>
  <si>
    <t>Komplet okablowania o przekroju 70 mm2 do 17/SO/24/4/2 i 17/SZ/24/4/2</t>
  </si>
  <si>
    <t>Komplet okablowania o przekroju 70 mm2 do 17/SO/30/3/2 i 17/SZ/30/3/2</t>
  </si>
  <si>
    <t>Komplet okablowania o przekroju 70 mm2 do 17/SO/32/4/2 i 17/SZ/32/4/2</t>
  </si>
  <si>
    <t>Komplet okablowania o przekroju 70 mm2 do 17/SO/36/3/2 i 17/SZ/36/3/2</t>
  </si>
  <si>
    <t>Komplet okablowania o przekroju 70 mm2 do 17/SO/40/4/2 i 17/SZ/40/4/2</t>
  </si>
  <si>
    <t>Komplet okablowania o przekroju 70 mm2 do 17/SO/48/3/2 i 17/SZ/48/3/2</t>
  </si>
  <si>
    <t>Komplet okablowania o przekroju 70 mm2 do 17/SO/48/4/2 i 17/SZ/48/4/2</t>
  </si>
  <si>
    <t>Komplet okablowania o przekroju 70 mm2 do 17/SO/64/4/2 i 17/SZ/64/4/2</t>
  </si>
  <si>
    <t>Komplet okablowania o przekroju 95 mm2 do 17/SO/18/3/2 i 17/SZ/18/3/2</t>
  </si>
  <si>
    <t>Komplet okablowania o przekroju 95 mm2 do 17/SO/24/3/2 i 17/SZ/24/3/2</t>
  </si>
  <si>
    <t>Komplet okablowania o przekroju 95 mm2 do 17/SO/24/4/2 i 17/SZ/24/4/2</t>
  </si>
  <si>
    <t>Komplet okablowania o przekroju 95 mm2 do 17/SO/30/3/2 i 17/SZ/30/3/2</t>
  </si>
  <si>
    <t>Komplet okablowania o przekroju 95 mm2 do 17/SO/32/4/2 i 17/SZ/32/4/2</t>
  </si>
  <si>
    <t>Komplet okablowania o przekroju 95 mm2 do 17/SO/36/3/2 i 17/SZ/36/3/2</t>
  </si>
  <si>
    <t>Komplet okablowania o przekroju 95 mm2 do 17/SO/40/4/2 i 17/SZ/40/4/2</t>
  </si>
  <si>
    <t>Komplet okablowania o przekroju 95 mm2 do 17/SO/48/3/2 i 17/SZ/48/3/2</t>
  </si>
  <si>
    <t>Komplet okablowania o przekroju 95 mm2 do 17/SO/48/4/2 i 17/SZ/48/4/2</t>
  </si>
  <si>
    <t>Komplet okablowania o przekroju 95 mm2 do 17/SO/64/4/2 i 17/SZ/64/4/2</t>
  </si>
  <si>
    <t>Komplet okablowania o przekroju 120 mm2 do 17/SO/18/3/2 i 17/SZ/18/3/2</t>
  </si>
  <si>
    <t>Komplet okablowania o przekroju 120 mm2 do 17/SO/24/3/2 i 17/SZ/24/3/2</t>
  </si>
  <si>
    <t>Komplet okablowania o przekroju 120 mm2 do 17/SO/24/4/2 i 17/SZ/24/4/2</t>
  </si>
  <si>
    <t>Komplet okablowania o przekroju 120 mm2 do 17/SO/30/3/2 i 17/SZ/30/3/2</t>
  </si>
  <si>
    <t>Komplet okablowania o przekroju 120 mm2 do 17/SO/32/4/2 i 17/SZ/32/4/2</t>
  </si>
  <si>
    <t>Komplet okablowania o przekroju 120 mm2 do 17/SO/36/3/2 i 17/SZ/36/3/2</t>
  </si>
  <si>
    <t>Komplet okablowania o przekroju 120 mm2 do 17/SO/40/4/2 i 17/SZ/40/4/2</t>
  </si>
  <si>
    <t>Komplet okablowania o przekroju 120 mm2 do 17/SO/48/3/2 i 17/SZ/48/3/2</t>
  </si>
  <si>
    <t>Komplet okablowania o przekroju 120 mm2 do 17/SO/48/4/2 i 17/SZ/48/4/2</t>
  </si>
  <si>
    <t>Komplet okablowania o przekroju 120 mm2 do 17/SO/64/4/2 i 17/SZ/64/4/2</t>
  </si>
  <si>
    <t>Komplet okablowania o przekroju 10 mm2 do 26/SO/18/3/2 i 26/SZ/18/3/2</t>
  </si>
  <si>
    <t>Komplet okablowania o przekroju 10 mm2 do 26/SO/24/3/2 i 26/SZ/24/3/2</t>
  </si>
  <si>
    <t>Komplet okablowania o przekroju 10 mm2 do 26/SO/24/4/2 i 26/SZ/24/4/2</t>
  </si>
  <si>
    <t>Komplet okablowania o przekroju 10 mm2 do 26/SO/30/3/2 i 26/SZ/30/3/2</t>
  </si>
  <si>
    <t>Komplet okablowania o przekroju 10 mm2 do 26/SO/32/4/2 i 26/SZ/32/4/2</t>
  </si>
  <si>
    <t>Komplet okablowania o przekroju 10 mm2 do 26/SO/36/3/2 i 26/SZ/36/3/2</t>
  </si>
  <si>
    <t>Komplet okablowania o przekroju 10 mm2 do 26/SO/40/4/2 i 26/SZ/40/4/2</t>
  </si>
  <si>
    <t>Komplet okablowania o przekroju 10 mm2 do 26/SO/48/3/2 i 26/SZ/48/3/2</t>
  </si>
  <si>
    <t>Komplet okablowania o przekroju 10 mm2 do 26/SO/48/4/2 i 26/SZ/48/4/2</t>
  </si>
  <si>
    <t>Komplet okablowania o przekroju 10 mm2 do 26/SO/64/4/2 i 26/SZ/64/4/2</t>
  </si>
  <si>
    <t>Komplet okablowania o przekroju 16 mm2 do 26/SO/18/3/2 i 26/SZ/18/3/2</t>
  </si>
  <si>
    <t>Komplet okablowania o przekroju 16 mm2 do 26/SO/24/3/2 i 26/SZ/24/3/2</t>
  </si>
  <si>
    <t>Komplet okablowania o przekroju 16 mm2 do 26/SO/24/4/2 i 26/SZ/24/4/2</t>
  </si>
  <si>
    <t>Komplet okablowania o przekroju 16 mm2 do 26/SO/30/3/2 i 26/SZ/30/3/2</t>
  </si>
  <si>
    <t>Komplet okablowania o przekroju 16 mm2 do 26/SO/32/4/2 i 26/SZ/32/4/2</t>
  </si>
  <si>
    <t>Komplet okablowania o przekroju 16 mm2 do 26/SO/36/3/2 i 26/SZ/36/3/2</t>
  </si>
  <si>
    <t>Komplet okablowania o przekroju 16 mm2 do 26/SO/40/4/2 i 26/SZ/40/4/2</t>
  </si>
  <si>
    <t>Komplet okablowania o przekroju 16 mm2 do 26/SO/48/3/2 i 26/SZ/48/3/2</t>
  </si>
  <si>
    <t>Komplet okablowania o przekroju 16 mm2 do 26/SO/48/4/2 i 26/SZ/48/4/2</t>
  </si>
  <si>
    <t>Komplet okablowania o przekroju 16 mm2 do 26/SO/64/4/2 i 26/SZ/64/4/2</t>
  </si>
  <si>
    <t>Komplet okablowania o przekroju 25 mm2 do 26/SO/18/3/2 i 26/SZ/18/3/2</t>
  </si>
  <si>
    <t>Komplet okablowania o przekroju 25 mm2 do 26/SO/24/3/2 i 26/SZ/24/3/2</t>
  </si>
  <si>
    <t>Komplet okablowania o przekroju 25 mm2 do 26/SO/24/4/2 i 26/SZ/24/4/2</t>
  </si>
  <si>
    <t>Komplet okablowania o przekroju 25 mm2 do 26/SO/30/3/2 i 26/SZ/30/3/2</t>
  </si>
  <si>
    <t>Komplet okablowania o przekroju 25 mm2 do 26/SO/32/4/2 i 26/SZ/32/4/2</t>
  </si>
  <si>
    <t>Komplet okablowania o przekroju 25 mm2 do 26/SO/36/3/2 i 26/SZ/36/3/2</t>
  </si>
  <si>
    <t>Komplet okablowania o przekroju 25 mm2 do 26/SO/40/4/2 i 26/SZ/40/4/2</t>
  </si>
  <si>
    <t>Komplet okablowania o przekroju 25 mm2 do 26/SO/48/3/2 i 26/SZ/48/3/2</t>
  </si>
  <si>
    <t>Komplet okablowania o przekroju 25 mm2 do 26/SO/48/4/2 i 26/SZ/48/4/2</t>
  </si>
  <si>
    <t>Komplet okablowania o przekroju 25 mm2 do 26/SO/64/4/2 i 26/SZ/64/4/2</t>
  </si>
  <si>
    <t>Komplet okablowania o przekroju 35 mm2 do 26/SO/18/3/2 i 26/SZ/18/3/2</t>
  </si>
  <si>
    <t>Komplet okablowania o przekroju 35 mm2 do 26/SO/24/3/2 i 26/SZ/24/3/2</t>
  </si>
  <si>
    <t>Komplet okablowania o przekroju 35 mm2 do 26/SO/24/4/2 i 26/SZ/24/4/2</t>
  </si>
  <si>
    <t>Komplet okablowania o przekroju 35 mm2 do 26/SO/30/3/2 i 26/SZ/30/3/2</t>
  </si>
  <si>
    <t>Komplet okablowania o przekroju 35 mm2 do 26/SO/32/4/2 i 26/SZ/32/4/2</t>
  </si>
  <si>
    <t>Komplet okablowania o przekroju 35 mm2 do 26/SO/36/3/2 i 26/SZ/36/3/2</t>
  </si>
  <si>
    <t>Komplet okablowania o przekroju 35 mm2 do 26/SO/40/4/2 i 26/SZ/40/4/2</t>
  </si>
  <si>
    <t>Komplet okablowania o przekroju 35 mm2 do 26/SO/48/3/2 i 26/SZ/48/3/2</t>
  </si>
  <si>
    <t>Komplet okablowania o przekroju 35 mm2 do 26/SO/48/4/2 i 26/SZ/48/4/2</t>
  </si>
  <si>
    <t>Komplet okablowania o przekroju 35 mm2 do 26/SO/64/4/2 i 26/SZ/64/4/2</t>
  </si>
  <si>
    <t>Komplet okablowania o przekroju 50 mm2 do 26/SO/18/3/2 i 26/SZ/18/3/2</t>
  </si>
  <si>
    <t>Komplet okablowania o przekroju 50 mm2 do 26/SO/24/3/2 i 26/SZ/24/3/2</t>
  </si>
  <si>
    <t>Komplet okablowania o przekroju 50 mm2 do 26/SO/24/4/2 i 26/SZ/24/4/2</t>
  </si>
  <si>
    <t>Komplet okablowania o przekroju 50 mm2 do 26/SO/30/3/2 i 26/SZ/30/3/2</t>
  </si>
  <si>
    <t>Komplet okablowania o przekroju 50 mm2 do 26/SO/32/4/2 i 26/SZ/32/4/2</t>
  </si>
  <si>
    <t>Komplet okablowania o przekroju 50 mm2 do 26/SO/36/3/2 i 26/SZ/36/3/2</t>
  </si>
  <si>
    <t>Komplet okablowania o przekroju 50 mm2 do 26/SO/40/4/2 i 26/SZ/40/4/2</t>
  </si>
  <si>
    <t>Komplet okablowania o przekroju 50 mm2 do 26/SO/48/3/2 i 26/SZ/48/3/2</t>
  </si>
  <si>
    <t>Komplet okablowania o przekroju 50 mm2 do 26/SO/48/4/2 i 26/SZ/48/4/2</t>
  </si>
  <si>
    <t>Komplet okablowania o przekroju 50 mm2 do 26/SO/64/4/2 i 26/SZ/64/4/2</t>
  </si>
  <si>
    <t>Komplet okablowania o przekroju 70 mm2 do 26/SO/18/3/2 i 26/SZ/18/3/2</t>
  </si>
  <si>
    <t>Komplet okablowania o przekroju 70 mm2 do 26/SO/24/3/2 i 26/SZ/24/3/2</t>
  </si>
  <si>
    <t>Komplet okablowania o przekroju 70 mm2 do 26/SO/24/4/2 i 26/SZ/24/4/2</t>
  </si>
  <si>
    <t>Komplet okablowania o przekroju 70 mm2 do 26/SO/30/3/2 i 26/SZ/30/3/2</t>
  </si>
  <si>
    <t>Komplet okablowania o przekroju 70 mm2 do 26/SO/32/4/2 i 26/SZ/32/4/2</t>
  </si>
  <si>
    <t>Komplet okablowania o przekroju 70 mm2 do 26/SO/36/3/2 i 26/SZ/36/3/2</t>
  </si>
  <si>
    <t>Komplet okablowania o przekroju 70 mm2 do 26/SO/40/4/2 i 26/SZ/40/4/2</t>
  </si>
  <si>
    <t>Komplet okablowania o przekroju 70 mm2 do 26/SO/48/3/2 i 26/SZ/48/3/2</t>
  </si>
  <si>
    <t>Komplet okablowania o przekroju 70 mm2 do 26/SO/48/4/2 i 26/SZ/48/4/2</t>
  </si>
  <si>
    <t>Komplet okablowania o przekroju 70 mm2 do 26/SO/64/4/2 i 26/SZ/64/4/2</t>
  </si>
  <si>
    <t>Komplet okablowania o przekroju 95 mm2 do 26/SO/18/3/2 i 26/SZ/18/3/2</t>
  </si>
  <si>
    <t>Komplet okablowania o przekroju 95 mm2 do 26/SO/24/3/2 i 26/SZ/24/3/2</t>
  </si>
  <si>
    <t>Komplet okablowania o przekroju 95 mm2 do 26/SO/24/4/2 i 26/SZ/24/4/2</t>
  </si>
  <si>
    <t>Komplet okablowania o przekroju 95 mm2 do 26/SO/30/3/2 i 26/SZ/30/3/2</t>
  </si>
  <si>
    <t>Komplet okablowania o przekroju 95 mm2 do 26/SO/32/4/2 i 26/SZ/32/4/2</t>
  </si>
  <si>
    <t>Komplet okablowania o przekroju 95 mm2 do 26/SO/36/3/2 i 26/SZ/36/3/2</t>
  </si>
  <si>
    <t>Komplet okablowania o przekroju 95 mm2 do 26/SO/40/4/2 i 26/SZ/40/4/2</t>
  </si>
  <si>
    <t>Komplet okablowania o przekroju 95 mm2 do 26/SO/48/3/2 i 26/SZ/48/3/2</t>
  </si>
  <si>
    <t>Komplet okablowania o przekroju 95 mm2 do 26/SO/48/4/2 i 26/SZ/48/4/2</t>
  </si>
  <si>
    <t>Komplet okablowania o przekroju 95 mm2 do 26/SO/64/4/2 i 26/SZ/64/4/2</t>
  </si>
  <si>
    <t>Komplet okablowania o przekroju 120 mm2 do 26/SO/18/3/2 i 26/SZ/18/3/2</t>
  </si>
  <si>
    <t>Komplet okablowania o przekroju 120 mm2 do 26/SO/24/3/2 i 26/SZ/24/3/2</t>
  </si>
  <si>
    <t>Komplet okablowania o przekroju 120 mm2 do 26/SO/24/4/2 i 26/SZ/24/4/2</t>
  </si>
  <si>
    <t>Komplet okablowania o przekroju 120 mm2 do 26/SO/30/3/2 i 26/SZ/30/3/2</t>
  </si>
  <si>
    <t>Komplet okablowania o przekroju 120 mm2 do 26/SO/32/4/2 i 26/SZ/32/4/2</t>
  </si>
  <si>
    <t>Komplet okablowania o przekroju 120 mm2 do 26/SO/36/3/2 i 26/SZ/36/3/2</t>
  </si>
  <si>
    <t>Komplet okablowania o przekroju 120 mm2 do 26/SO/40/4/2 i 26/SZ/40/4/2</t>
  </si>
  <si>
    <t>Komplet okablowania o przekroju 120 mm2 do 26/SO/48/3/2 i 26/SZ/48/3/2</t>
  </si>
  <si>
    <t>Komplet okablowania o przekroju 120 mm2 do 26/SO/48/4/2 i 26/SZ/48/4/2</t>
  </si>
  <si>
    <t>Komplet okablowania o przekroju 120 mm2 do 26/SO/64/4/2 i 26/SZ/64/4/2</t>
  </si>
  <si>
    <t>Komplet okablowania o przekroju 10 mm2 do 28/SO/18/3/2 i 28/SZ/18/3/2</t>
  </si>
  <si>
    <t>Komplet okablowania o przekroju 10 mm2 do 28/SO/24/3/2 i 28/SZ/24/3/2</t>
  </si>
  <si>
    <t>Komplet okablowania o przekroju 10 mm2 do 28/SO/24/4/2 i 28/SZ/24/4/2</t>
  </si>
  <si>
    <t>Komplet okablowania o przekroju 10 mm2 do 28/SO/30/3/2 i 28/SZ/30/3/2</t>
  </si>
  <si>
    <t>Komplet okablowania o przekroju 10 mm2 do 28/SO/32/4/2 i 28/SZ/32/4/2</t>
  </si>
  <si>
    <t>Komplet okablowania o przekroju 10 mm2 do 28/SO/36/3/2 i 28/SZ/36/3/2</t>
  </si>
  <si>
    <t>Komplet okablowania o przekroju 10 mm2 do 28/SO/40/4/2 i 28/SZ/40/4/2</t>
  </si>
  <si>
    <t>Komplet okablowania o przekroju 10 mm2 do 28/SO/48/3/2 i 28/SZ/48/3/2</t>
  </si>
  <si>
    <t>Komplet okablowania o przekroju 10 mm2 do 28/SO/48/4/2 i 28/SZ/48/4/2</t>
  </si>
  <si>
    <t>Komplet okablowania o przekroju 10 mm2 do 28/SO/64/4/2 i 28/SZ/64/4/2</t>
  </si>
  <si>
    <t>Komplet okablowania o przekroju 16 mm2 do 28/SO/18/3/2 i 28/SZ/18/3/2</t>
  </si>
  <si>
    <t>Komplet okablowania o przekroju 16 mm2 do 28/SO/24/3/2 i 28/SZ/24/3/2</t>
  </si>
  <si>
    <t>Komplet okablowania o przekroju 16 mm2 do 28/SO/24/4/2 i 28/SZ/24/4/2</t>
  </si>
  <si>
    <t>Komplet okablowania o przekroju 16 mm2 do 28/SO/30/3/2 i 28/SZ/30/3/2</t>
  </si>
  <si>
    <t>Komplet okablowania o przekroju 16 mm2 do 28/SO/32/4/2 i 28/SZ/32/4/2</t>
  </si>
  <si>
    <t>Komplet okablowania o przekroju 16 mm2 do 28/SO/36/3/2 i 28/SZ/36/3/2</t>
  </si>
  <si>
    <t>Komplet okablowania o przekroju 16 mm2 do 28/SO/40/4/2 i 28/SZ/40/4/2</t>
  </si>
  <si>
    <t>Komplet okablowania o przekroju 16 mm2 do 28/SO/48/3/2 i 28/SZ/48/3/2</t>
  </si>
  <si>
    <t>Komplet okablowania o przekroju 16 mm2 do 28/SO/48/4/2 i 28/SZ/48/4/2</t>
  </si>
  <si>
    <t>Komplet okablowania o przekroju 16 mm2 do 28/SO/64/4/2 i 28/SZ/64/4/2</t>
  </si>
  <si>
    <t>Komplet okablowania o przekroju 25 mm2 do 28/SO/18/3/2 i 28/SZ/18/3/2</t>
  </si>
  <si>
    <t>Komplet okablowania o przekroju 25 mm2 do 28/SO/24/3/2 i 28/SZ/24/3/2</t>
  </si>
  <si>
    <t>Komplet okablowania o przekroju 25 mm2 do 28/SO/24/4/2 i 28/SZ/24/4/2</t>
  </si>
  <si>
    <t>Komplet okablowania o przekroju 25 mm2 do 28/SO/30/3/2 i 28/SZ/30/3/2</t>
  </si>
  <si>
    <t>Komplet okablowania o przekroju 25 mm2 do 28/SO/32/4/2 i 28/SZ/32/4/2</t>
  </si>
  <si>
    <t>Komplet okablowania o przekroju 25 mm2 do 28/SO/36/3/2 i 28/SZ/36/3/2</t>
  </si>
  <si>
    <t>Komplet okablowania o przekroju 25 mm2 do 28/SO/40/4/2 i 28/SZ/40/4/2</t>
  </si>
  <si>
    <t>Komplet okablowania o przekroju 25 mm2 do 28/SO/48/3/2 i 28/SZ/48/3/2</t>
  </si>
  <si>
    <t>Komplet okablowania o przekroju 25 mm2 do 28/SO/48/4/2 i 28/SZ/48/4/2</t>
  </si>
  <si>
    <t>Komplet okablowania o przekroju 25 mm2 do 28/SO/64/4/2 i 28/SZ/64/4/2</t>
  </si>
  <si>
    <t>Komplet okablowania o przekroju 35 mm2 do 28/SO/18/3/2 i 28/SZ/18/3/2</t>
  </si>
  <si>
    <t>Komplet okablowania o przekroju 35 mm2 do 28/SO/24/3/2 i 28/SZ/24/3/2</t>
  </si>
  <si>
    <t>Komplet okablowania o przekroju 35 mm2 do 28/SO/24/4/2 i 28/SZ/24/4/2</t>
  </si>
  <si>
    <t>Komplet okablowania o przekroju 35 mm2 do 28/SO/30/3/2 i 28/SZ/30/3/2</t>
  </si>
  <si>
    <t>Komplet okablowania o przekroju 35 mm2 do 28/SO/32/4/2 i 28/SZ/32/4/2</t>
  </si>
  <si>
    <t>Komplet okablowania o przekroju 35 mm2 do 28/SO/36/3/2 i 28/SZ/36/3/2</t>
  </si>
  <si>
    <t>Komplet okablowania o przekroju 35 mm2 do 28/SO/40/4/2 i 28/SZ/40/4/2</t>
  </si>
  <si>
    <t>Komplet okablowania o przekroju 35 mm2 do 28/SO/48/3/2 i 28/SZ/48/3/2</t>
  </si>
  <si>
    <t>Komplet okablowania o przekroju 35 mm2 do 28/SO/48/4/2 i 28/SZ/48/4/2</t>
  </si>
  <si>
    <t>Komplet okablowania o przekroju 35 mm2 do 28/SO/64/4/2 i 28/SZ/64/4/2</t>
  </si>
  <si>
    <t>Komplet okablowania o przekroju 50 mm2 do 28/SO/18/3/2 i 28/SZ/18/3/2</t>
  </si>
  <si>
    <t>Komplet okablowania o przekroju 50 mm2 do 28/SO/24/3/2 i 28/SZ/24/3/2</t>
  </si>
  <si>
    <t>Komplet okablowania o przekroju 50 mm2 do 28/SO/24/4/2 i 28/SZ/24/4/2</t>
  </si>
  <si>
    <t>Komplet okablowania o przekroju 50 mm2 do 28/SO/30/3/2 i 28/SZ/30/3/2</t>
  </si>
  <si>
    <t>Komplet okablowania o przekroju 50 mm2 do 28/SO/32/4/2 i 28/SZ/32/4/2</t>
  </si>
  <si>
    <t>Komplet okablowania o przekroju 50 mm2 do 28/SO/36/3/2 i 28/SZ/36/3/2</t>
  </si>
  <si>
    <t>Komplet okablowania o przekroju 50 mm2 do 28/SO/40/4/2 i 28/SZ/40/4/2</t>
  </si>
  <si>
    <t>Komplet okablowania o przekroju 50 mm2 do 28/SO/48/3/2 i 28/SZ/48/3/2</t>
  </si>
  <si>
    <t>Komplet okablowania o przekroju 50 mm2 do 28/SO/48/4/2 i 28/SZ/48/4/2</t>
  </si>
  <si>
    <t>Komplet okablowania o przekroju 50 mm2 do 28/SO/64/4/2 i 28/SZ/64/4/2</t>
  </si>
  <si>
    <t>Komplet okablowania o przekroju 70 mm2 do 28/SO/18/3/2 i 28/SZ/18/3/2</t>
  </si>
  <si>
    <t>Komplet okablowania o przekroju 70 mm2 do 28/SO/24/3/2 i 28/SZ/24/3/2</t>
  </si>
  <si>
    <t>Komplet okablowania o przekroju 70 mm2 do 28/SO/24/4/2 i 28/SZ/24/4/2</t>
  </si>
  <si>
    <t>Komplet okablowania o przekroju 70 mm2 do 28/SO/30/3/2 i 28/SZ/30/3/2</t>
  </si>
  <si>
    <t>Komplet okablowania o przekroju 70 mm2 do 28/SO/32/4/2 i 28/SZ/32/4/2</t>
  </si>
  <si>
    <t>Komplet okablowania o przekroju 70 mm2 do 28/SO/36/3/2 i 28/SZ/36/3/2</t>
  </si>
  <si>
    <t>Komplet okablowania o przekroju 70 mm2 do 28/SO/40/4/2 i 28/SZ/40/4/2</t>
  </si>
  <si>
    <t>Komplet okablowania o przekroju 70 mm2 do 28/SO/48/3/2 i 28/SZ/48/3/2</t>
  </si>
  <si>
    <t>Komplet okablowania o przekroju 70 mm2 do 28/SO/48/4/2 i 28/SZ/48/4/2</t>
  </si>
  <si>
    <t>Komplet okablowania o przekroju 70 mm2 do 28/SO/64/4/2 i 28/SZ/64/4/2</t>
  </si>
  <si>
    <t>Komplet okablowania o przekroju 95 mm2 do 28/SO/18/3/2 i 28/SZ/18/3/2</t>
  </si>
  <si>
    <t>Komplet okablowania o przekroju 95 mm2 do 28/SO/24/3/2 i 28/SZ/24/3/2</t>
  </si>
  <si>
    <t>Komplet okablowania o przekroju 95 mm2 do 28/SO/24/4/2 i 28/SZ/24/4/2</t>
  </si>
  <si>
    <t>Komplet okablowania o przekroju 95 mm2 do 28/SO/30/3/2 i 28/SZ/30/3/2</t>
  </si>
  <si>
    <t>Komplet okablowania o przekroju 95 mm2 do 28/SO/32/4/2 i 28/SZ/32/4/2</t>
  </si>
  <si>
    <t>Komplet okablowania o przekroju 95 mm2 do 28/SO/36/3/2 i 28/SZ/36/3/2</t>
  </si>
  <si>
    <t>Komplet okablowania o przekroju 95 mm2 do 28/SO/40/4/2 i 28/SZ/40/4/2</t>
  </si>
  <si>
    <t>Komplet okablowania o przekroju 95 mm2 do 28/SO/48/3/2 i 28/SZ/48/3/2</t>
  </si>
  <si>
    <t>Komplet okablowania o przekroju 95 mm2 do 28/SO/48/4/2 i 28/SZ/48/4/2</t>
  </si>
  <si>
    <t>Komplet okablowania o przekroju 95 mm2 do 28/SO/64/4/2 i 28/SZ/64/4/2</t>
  </si>
  <si>
    <t>Komplet okablowania o przekroju 120 mm2 do 28/SO/18/3/2 i 28/SZ/18/3/2</t>
  </si>
  <si>
    <t>Komplet okablowania o przekroju 120 mm2 do 28/SO/24/3/2 i 28/SZ/24/3/2</t>
  </si>
  <si>
    <t>Komplet okablowania o przekroju 120 mm2 do 28/SO/24/4/2 i 28/SZ/24/4/2</t>
  </si>
  <si>
    <t>Komplet okablowania o przekroju 120 mm2 do 28/SO/30/3/2 i 28/SZ/30/3/2</t>
  </si>
  <si>
    <t>Komplet okablowania o przekroju 120 mm2 do 28/SO/32/4/2 i 28/SZ/32/4/2</t>
  </si>
  <si>
    <t>Komplet okablowania o przekroju 120 mm2 do 28/SO/36/3/2 i 28/SZ/36/3/2</t>
  </si>
  <si>
    <t>Komplet okablowania o przekroju 120 mm2 do 28/SO/40/4/2 i 28/SZ/40/4/2</t>
  </si>
  <si>
    <t>Komplet okablowania o przekroju 120 mm2 do 28/SO/48/3/2 i 28/SZ/48/3/2</t>
  </si>
  <si>
    <t>Komplet okablowania o przekroju 120 mm2 do 28/SO/48/4/2 i 28/SZ/48/4/2</t>
  </si>
  <si>
    <t>Komplet okablowania o przekroju 120 mm2 do 28/SO/64/4/2 i 28/SZ/64/4/2</t>
  </si>
  <si>
    <t>Komplet okablowania o przekroju 10 mm2 do 33/SO/18/3/2 i 33/SZ/18/3/2</t>
  </si>
  <si>
    <t>Komplet okablowania o przekroju 10 mm2 do 33/SO/24/3/2 i 33/SZ/24/3/2</t>
  </si>
  <si>
    <t>Komplet okablowania o przekroju 10 mm2 do 33/SO/24/4/2 i 33/SZ/24/4/2</t>
  </si>
  <si>
    <t>Komplet okablowania o przekroju 10 mm2 do 33/SO/30/3/2 i 33/SZ/30/3/2</t>
  </si>
  <si>
    <t>Komplet okablowania o przekroju 10 mm2 do 33/SO/32/4/2 i 33/SZ/32/4/2</t>
  </si>
  <si>
    <t>Komplet okablowania o przekroju 10 mm2 do 33/SO/36/3/2 i 33/SZ/36/3/2</t>
  </si>
  <si>
    <t>Komplet okablowania o przekroju 10 mm2 do 33/SO/40/4/2 i 33/SZ/40/4/2</t>
  </si>
  <si>
    <t>Komplet okablowania o przekroju 10 mm2 do 33/SO/48/3/2 i 33/SZ/48/3/2</t>
  </si>
  <si>
    <t>Komplet okablowania o przekroju 10 mm2 do 33/SO/48/4/2 i 33/SZ/48/4/2</t>
  </si>
  <si>
    <t>Komplet okablowania o przekroju 10 mm2 do 33/SO/64/4/2 i 33/SZ/64/4/2</t>
  </si>
  <si>
    <t>Komplet okablowania o przekroju 16 mm2 do 33/SO/18/3/2 i 33/SZ/18/3/2</t>
  </si>
  <si>
    <t>Komplet okablowania o przekroju 16 mm2 do 33/SO/24/3/2 i 33/SZ/24/3/2</t>
  </si>
  <si>
    <t>Komplet okablowania o przekroju 16 mm2 do 33/SO/24/4/2 i 33/SZ/24/4/2</t>
  </si>
  <si>
    <t>Komplet okablowania o przekroju 16 mm2 do 33/SO/30/3/2 i 33/SZ/30/3/2</t>
  </si>
  <si>
    <t>Komplet okablowania o przekroju 16 mm2 do 33/SO/32/4/2 i 33/SZ/32/4/2</t>
  </si>
  <si>
    <t>Komplet okablowania o przekroju 16 mm2 do 33/SO/36/3/2 i 33/SZ/36/3/2</t>
  </si>
  <si>
    <t>Komplet okablowania o przekroju 16 mm2 do 33/SO/40/4/2 i 33/SZ/40/4/2</t>
  </si>
  <si>
    <t>Komplet okablowania o przekroju 16 mm2 do 33/SO/48/3/2 i 33/SZ/48/3/2</t>
  </si>
  <si>
    <t>Komplet okablowania o przekroju 16 mm2 do 33/SO/48/4/2 i 33/SZ/48/4/2</t>
  </si>
  <si>
    <t>Komplet okablowania o przekroju 16 mm2 do 33/SO/64/4/2 i 33/SZ/64/4/2</t>
  </si>
  <si>
    <t>Komplet okablowania o przekroju 25 mm2 do 33/SO/18/3/2 i 33/SZ/18/3/2</t>
  </si>
  <si>
    <t>Komplet okablowania o przekroju 25 mm2 do 33/SO/24/3/2 i 33/SZ/24/3/2</t>
  </si>
  <si>
    <t>Komplet okablowania o przekroju 25 mm2 do 33/SO/24/4/2 i 33/SZ/24/4/2</t>
  </si>
  <si>
    <t>Komplet okablowania o przekroju 25 mm2 do 33/SO/30/3/2 i 33/SZ/30/3/2</t>
  </si>
  <si>
    <t>Komplet okablowania o przekroju 25 mm2 do 33/SO/32/4/2 i 33/SZ/32/4/2</t>
  </si>
  <si>
    <t>Komplet okablowania o przekroju 25 mm2 do 33/SO/36/3/2 i 33/SZ/36/3/2</t>
  </si>
  <si>
    <t>Komplet okablowania o przekroju 25 mm2 do 33/SO/40/4/2 i 33/SZ/40/4/2</t>
  </si>
  <si>
    <t>Komplet okablowania o przekroju 25 mm2 do 33/SO/48/3/2 i 33/SZ/48/3/2</t>
  </si>
  <si>
    <t>Komplet okablowania o przekroju 25 mm2 do 33/SO/48/4/2 i 33/SZ/48/4/2</t>
  </si>
  <si>
    <t>Komplet okablowania o przekroju 25 mm2 do 33/SO/64/4/2 i 33/SZ/64/4/2</t>
  </si>
  <si>
    <t>Komplet okablowania o przekroju 35 mm2 do 33/SO/18/3/2 i 33/SZ/18/3/2</t>
  </si>
  <si>
    <t>Komplet okablowania o przekroju 35 mm2 do 33/SO/24/3/2 i 33/SZ/24/3/2</t>
  </si>
  <si>
    <t>Komplet okablowania o przekroju 35 mm2 do 33/SO/24/4/2 i 33/SZ/24/4/2</t>
  </si>
  <si>
    <t>Komplet okablowania o przekroju 35 mm2 do 33/SO/30/3/2 i 33/SZ/30/3/2</t>
  </si>
  <si>
    <t>Komplet okablowania o przekroju 35 mm2 do 33/SO/32/4/2 i 33/SZ/32/4/2</t>
  </si>
  <si>
    <t>Komplet okablowania o przekroju 35 mm2 do 33/SO/36/3/2 i 33/SZ/36/3/2</t>
  </si>
  <si>
    <t>Komplet okablowania o przekroju 35 mm2 do 33/SO/40/4/2 i 33/SZ/40/4/2</t>
  </si>
  <si>
    <t>Komplet okablowania o przekroju 35 mm2 do 33/SO/48/3/2 i 33/SZ/48/3/2</t>
  </si>
  <si>
    <t>Komplet okablowania o przekroju 35 mm2 do 33/SO/48/4/2 i 33/SZ/48/4/2</t>
  </si>
  <si>
    <t>Komplet okablowania o przekroju 35 mm2 do 33/SO/64/4/2 i 33/SZ/64/4/2</t>
  </si>
  <si>
    <t>Komplet okablowania o przekroju 50 mm2 do 33/SO/18/3/2 i 33/SZ/18/3/2</t>
  </si>
  <si>
    <t>Komplet okablowania o przekroju 50 mm2 do 33/SO/24/3/2 i 33/SZ/24/3/2</t>
  </si>
  <si>
    <t>Komplet okablowania o przekroju 50 mm2 do 33/SO/24/4/2 i 33/SZ/24/4/2</t>
  </si>
  <si>
    <t>Komplet okablowania o przekroju 50 mm2 do 33/SO/30/3/2 i 33/SZ/30/3/2</t>
  </si>
  <si>
    <t>Komplet okablowania o przekroju 50 mm2 do 33/SO/32/4/2 i 33/SZ/32/4/2</t>
  </si>
  <si>
    <t>Komplet okablowania o przekroju 50 mm2 do 33/SO/36/3/2 i 33/SZ/36/3/2</t>
  </si>
  <si>
    <t>Komplet okablowania o przekroju 50 mm2 do 33/SO/40/4/2 i 33/SZ/40/4/2</t>
  </si>
  <si>
    <t>Komplet okablowania o przekroju 50 mm2 do 33/SO/48/3/2 i 33/SZ/48/3/2</t>
  </si>
  <si>
    <t>Komplet okablowania o przekroju 50 mm2 do 33/SO/48/4/2 i 33/SZ/48/4/2</t>
  </si>
  <si>
    <t>Komplet okablowania o przekroju 50 mm2 do 33/SO/64/4/2 i 33/SZ/64/4/2</t>
  </si>
  <si>
    <t>Komplet okablowania o przekroju 70 mm2 do 33/SO/18/3/2 i 33/SZ/18/3/2</t>
  </si>
  <si>
    <t>Komplet okablowania o przekroju 70 mm2 do 33/SO/24/3/2 i 33/SZ/24/3/2</t>
  </si>
  <si>
    <t>Komplet okablowania o przekroju 70 mm2 do 33/SO/24/4/2 i 33/SZ/24/4/2</t>
  </si>
  <si>
    <t>Komplet okablowania o przekroju 70 mm2 do 33/SO/30/3/2 i 33/SZ/30/3/2</t>
  </si>
  <si>
    <t>Komplet okablowania o przekroju 70 mm2 do 33/SO/32/4/2 i 33/SZ/32/4/2</t>
  </si>
  <si>
    <t>Komplet okablowania o przekroju 70 mm2 do 33/SO/36/3/2 i 33/SZ/36/3/2</t>
  </si>
  <si>
    <t>Komplet okablowania o przekroju 70 mm2 do 33/SO/40/4/2 i 33/SZ/40/4/2</t>
  </si>
  <si>
    <t>Komplet okablowania o przekroju 70 mm2 do 33/SO/48/3/2 i 33/SZ/48/3/2</t>
  </si>
  <si>
    <t>Komplet okablowania o przekroju 70 mm2 do 33/SO/48/4/2 i 33/SZ/48/4/2</t>
  </si>
  <si>
    <t>Komplet okablowania o przekroju 70 mm2 do 33/SO/64/4/2 i 33/SZ/64/4/2</t>
  </si>
  <si>
    <t>Komplet okablowania o przekroju 95 mm2 do 33/SO/18/3/2 i 33/SZ/18/3/2</t>
  </si>
  <si>
    <t>Komplet okablowania o przekroju 95 mm2 do 33/SO/24/3/2 i 33/SZ/24/3/2</t>
  </si>
  <si>
    <t>Komplet okablowania o przekroju 95 mm2 do 33/SO/24/4/2 i 33/SZ/24/4/2</t>
  </si>
  <si>
    <t>Komplet okablowania o przekroju 95 mm2 do 33/SO/30/3/2 i 33/SZ/30/3/2</t>
  </si>
  <si>
    <t>Komplet okablowania o przekroju 95 mm2 do 33/SO/32/4/2 i 33/SZ/32/4/2</t>
  </si>
  <si>
    <t>Komplet okablowania o przekroju 95 mm2 do 33/SO/36/3/2 i 33/SZ/36/3/2</t>
  </si>
  <si>
    <t>Komplet okablowania o przekroju 95 mm2 do 33/SO/40/4/2 i 33/SZ/40/4/2</t>
  </si>
  <si>
    <t>Komplet okablowania o przekroju 95 mm2 do 33/SO/48/3/2 i 33/SZ/48/3/2</t>
  </si>
  <si>
    <t>Komplet okablowania o przekroju 95 mm2 do 33/SO/48/4/2 i 33/SZ/48/4/2</t>
  </si>
  <si>
    <t>Komplet okablowania o przekroju 95 mm2 do 33/SO/64/4/2 i 33/SZ/64/4/2</t>
  </si>
  <si>
    <t>Komplet okablowania o przekroju 120 mm2 do 33/SO/18/3/2 i 33/SZ/18/3/2</t>
  </si>
  <si>
    <t>Komplet okablowania o przekroju 120 mm2 do 33/SO/24/3/2 i 33/SZ/24/3/2</t>
  </si>
  <si>
    <t>Komplet okablowania o przekroju 120 mm2 do 33/SO/24/4/2 i 33/SZ/24/4/2</t>
  </si>
  <si>
    <t>Komplet okablowania o przekroju 120 mm2 do 33/SO/30/3/2 i 33/SZ/30/3/2</t>
  </si>
  <si>
    <t>Komplet okablowania o przekroju 120 mm2 do 33/SO/32/4/2 i 33/SZ/32/4/2</t>
  </si>
  <si>
    <t>Komplet okablowania o przekroju 120 mm2 do 33/SO/36/3/2 i 33/SZ/36/3/2</t>
  </si>
  <si>
    <t>Komplet okablowania o przekroju 120 mm2 do 33/SO/40/4/2 i 33/SZ/40/4/2</t>
  </si>
  <si>
    <t>Komplet okablowania o przekroju 120 mm2 do 33/SO/48/3/2 i 33/SZ/48/3/2</t>
  </si>
  <si>
    <t>Komplet okablowania o przekroju 120 mm2 do 33/SO/48/4/2 i 33/SZ/48/4/2</t>
  </si>
  <si>
    <t>Komplet okablowania o przekroju 120 mm2 do 33/SO/64/4/2 i 33/SZ/64/4/2</t>
  </si>
  <si>
    <t>Komplet okablowania o przekroju 10 mm2 do 40/SO/18/3/2 i 40/SZ/18/3/2</t>
  </si>
  <si>
    <t>Komplet okablowania o przekroju 10 mm2 do 40/SO/24/3/2 i 40/SZ/24/3/2</t>
  </si>
  <si>
    <t>Komplet okablowania o przekroju 10 mm2 do 40/SO/24/4/2 i 40/SZ/24/4/2</t>
  </si>
  <si>
    <t>Komplet okablowania o przekroju 10 mm2 do 40/SO/30/3/2 i 40/SZ/30/3/2</t>
  </si>
  <si>
    <t>Komplet okablowania o przekroju 10 mm2 do 40/SO/32/4/2 i 40/SZ/32/4/2</t>
  </si>
  <si>
    <t>Komplet okablowania o przekroju 10 mm2 do 40/SO/36/3/2 i 40/SZ/36/3/2</t>
  </si>
  <si>
    <t>Komplet okablowania o przekroju 10 mm2 do 40/SO/40/4/2 i 40/SZ/40/4/2</t>
  </si>
  <si>
    <t>Komplet okablowania o przekroju 10 mm2 do 40/SO/48/3/2 i 40/SZ/48/3/2</t>
  </si>
  <si>
    <t>Komplet okablowania o przekroju 10 mm2 do 40/SO/48/4/2 i 40/SZ/48/4/2</t>
  </si>
  <si>
    <t>Komplet okablowania o przekroju 10 mm2 do 40/SO/64/4/2 i 40/SZ/64/4/2</t>
  </si>
  <si>
    <t>Komplet okablowania o przekroju 16 mm2 do 40/SO/18/3/2 i 40/SZ/18/3/2</t>
  </si>
  <si>
    <t>Komplet okablowania o przekroju 16 mm2 do 40/SO/24/3/2 i 40/SZ/24/3/2</t>
  </si>
  <si>
    <t>Komplet okablowania o przekroju 16 mm2 do 40/SO/24/4/2 i 40/SZ/24/4/2</t>
  </si>
  <si>
    <t>Komplet okablowania o przekroju 16 mm2 do 40/SO/30/3/2 i 40/SZ/30/3/2</t>
  </si>
  <si>
    <t>Komplet okablowania o przekroju 16 mm2 do 40/SO/32/4/2 i 40/SZ/32/4/2</t>
  </si>
  <si>
    <t>Komplet okablowania o przekroju 16 mm2 do 40/SO/36/3/2 i 40/SZ/36/3/2</t>
  </si>
  <si>
    <t>Komplet okablowania o przekroju 16 mm2 do 40/SO/40/4/2 i 40/SZ/40/4/2</t>
  </si>
  <si>
    <t>Komplet okablowania o przekroju 16 mm2 do 40/SO/48/3/2 i 40/SZ/48/3/2</t>
  </si>
  <si>
    <t>Komplet okablowania o przekroju 16 mm2 do 40/SO/48/4/2 i 40/SZ/48/4/2</t>
  </si>
  <si>
    <t>Komplet okablowania o przekroju 16 mm2 do 40/SO/64/4/2 i 40/SZ/64/4/2</t>
  </si>
  <si>
    <t>Komplet okablowania o przekroju 25 mm2 do 40/SO/18/3/2 i 40/SZ/18/3/2</t>
  </si>
  <si>
    <t>Komplet okablowania o przekroju 25 mm2 do 40/SO/24/3/2 i 40/SZ/24/3/2</t>
  </si>
  <si>
    <t>Komplet okablowania o przekroju 25 mm2 do 40/SO/24/4/2 i 40/SZ/24/4/2</t>
  </si>
  <si>
    <t>Komplet okablowania o przekroju 25 mm2 do 40/SO/30/3/2 i 40/SZ/30/3/2</t>
  </si>
  <si>
    <t>Komplet okablowania o przekroju 25 mm2 do 40/SO/32/4/2 i 40/SZ/32/4/2</t>
  </si>
  <si>
    <t>Komplet okablowania o przekroju 25 mm2 do 40/SO/36/3/2 i 40/SZ/36/3/2</t>
  </si>
  <si>
    <t>Komplet okablowania o przekroju 25 mm2 do 40/SO/40/4/2 i 40/SZ/40/4/2</t>
  </si>
  <si>
    <t>Komplet okablowania o przekroju 25 mm2 do 40/SO/48/3/2 i 40/SZ/48/3/2</t>
  </si>
  <si>
    <t>Komplet okablowania o przekroju 25 mm2 do 40/SO/48/4/2 i 40/SZ/48/4/2</t>
  </si>
  <si>
    <t>Komplet okablowania o przekroju 25 mm2 do 40/SO/64/4/2 i 40/SZ/64/4/2</t>
  </si>
  <si>
    <t>Komplet okablowania o przekroju 35 mm2 do 40/SO/18/3/2 i 40/SZ/18/3/2</t>
  </si>
  <si>
    <t>Komplet okablowania o przekroju 35 mm2 do 40/SO/24/3/2 i 40/SZ/24/3/2</t>
  </si>
  <si>
    <t>Komplet okablowania o przekroju 35 mm2 do 40/SO/24/4/2 i 40/SZ/24/4/2</t>
  </si>
  <si>
    <t>Komplet okablowania o przekroju 35 mm2 do 40/SO/30/3/2 i 40/SZ/30/3/2</t>
  </si>
  <si>
    <t>Komplet okablowania o przekroju 35 mm2 do 40/SO/32/4/2 i 40/SZ/32/4/2</t>
  </si>
  <si>
    <t>Komplet okablowania o przekroju 35 mm2 do 40/SO/36/3/2 i 40/SZ/36/3/2</t>
  </si>
  <si>
    <t>Komplet okablowania o przekroju 35 mm2 do 40/SO/40/4/2 i 40/SZ/40/4/2</t>
  </si>
  <si>
    <t>Komplet okablowania o przekroju 35 mm2 do 40/SO/48/3/2 i 40/SZ/48/3/2</t>
  </si>
  <si>
    <t>Komplet okablowania o przekroju 35 mm2 do 40/SO/48/4/2 i 40/SZ/48/4/2</t>
  </si>
  <si>
    <t>Komplet okablowania o przekroju 35 mm2 do 40/SO/64/4/2 i 40/SZ/64/4/2</t>
  </si>
  <si>
    <t>Komplet okablowania o przekroju 50 mm2 do 40/SO/18/3/2 i 40/SZ/18/3/2</t>
  </si>
  <si>
    <t>Komplet okablowania o przekroju 50 mm2 do 40/SO/24/3/2 i 40/SZ/24/3/2</t>
  </si>
  <si>
    <t>Komplet okablowania o przekroju 50 mm2 do 40/SO/24/4/2 i 40/SZ/24/4/2</t>
  </si>
  <si>
    <t>Komplet okablowania o przekroju 50 mm2 do 40/SO/30/3/2 i 40/SZ/30/3/2</t>
  </si>
  <si>
    <t>Komplet okablowania o przekroju 50 mm2 do 40/SO/32/4/2 i 40/SZ/32/4/2</t>
  </si>
  <si>
    <t>Komplet okablowania o przekroju 50 mm2 do 40/SO/36/3/2 i 40/SZ/36/3/2</t>
  </si>
  <si>
    <t>Komplet okablowania o przekroju 50 mm2 do 40/SO/40/4/2 i 40/SZ/40/4/2</t>
  </si>
  <si>
    <t>Komplet okablowania o przekroju 50 mm2 do 40/SO/48/3/2 i 40/SZ/48/3/2</t>
  </si>
  <si>
    <t>Komplet okablowania o przekroju 50 mm2 do 40/SO/48/4/2 i 40/SZ/48/4/2</t>
  </si>
  <si>
    <t>Komplet okablowania o przekroju 50 mm2 do 40/SO/64/4/2 i 40/SZ/64/4/2</t>
  </si>
  <si>
    <t>Komplet okablowania o przekroju 70 mm2 do 40/SO/18/3/2 i 40/SZ/18/3/2</t>
  </si>
  <si>
    <t>Komplet okablowania o przekroju 70 mm2 do 40/SO/24/3/2 i 40/SZ/24/3/2</t>
  </si>
  <si>
    <t>Komplet okablowania o przekroju 70 mm2 do 40/SO/24/4/2 i 40/SZ/24/4/2</t>
  </si>
  <si>
    <t>Komplet okablowania o przekroju 70 mm2 do 40/SO/30/3/2 i 40/SZ/30/3/2</t>
  </si>
  <si>
    <t>Komplet okablowania o przekroju 70 mm2 do 40/SO/32/4/2 i 40/SZ/32/4/2</t>
  </si>
  <si>
    <t>Komplet okablowania o przekroju 70 mm2 do 40/SO/36/3/2 i 40/SZ/36/3/2</t>
  </si>
  <si>
    <t>Komplet okablowania o przekroju 70 mm2 do 40/SO/40/4/2 i 40/SZ/40/4/2</t>
  </si>
  <si>
    <t>Komplet okablowania o przekroju 70 mm2 do 40/SO/48/3/2 i 40/SZ/48/3/2</t>
  </si>
  <si>
    <t>Komplet okablowania o przekroju 70 mm2 do 40/SO/48/4/2 i 40/SZ/48/4/2</t>
  </si>
  <si>
    <t>Komplet okablowania o przekroju 70 mm2 do 40/SO/64/4/2 i 40/SZ/64/4/2</t>
  </si>
  <si>
    <t>Komplet okablowania o przekroju 95 mm2 do 40/SO/18/3/2 i 40/SZ/18/3/2</t>
  </si>
  <si>
    <t>Komplet okablowania o przekroju 95 mm2 do 40/SO/24/3/2 i 40/SZ/24/3/2</t>
  </si>
  <si>
    <t>Komplet okablowania o przekroju 95 mm2 do 40/SO/24/4/2 i 40/SZ/24/4/2</t>
  </si>
  <si>
    <t>Komplet okablowania o przekroju 95 mm2 do 40/SO/30/3/2 i 40/SZ/30/3/2</t>
  </si>
  <si>
    <t>Komplet okablowania o przekroju 95 mm2 do 40/SO/32/4/2 i 40/SZ/32/4/2</t>
  </si>
  <si>
    <t>Komplet okablowania o przekroju 95 mm2 do 40/SO/36/3/2 i 40/SZ/36/3/2</t>
  </si>
  <si>
    <t>Komplet okablowania o przekroju 95 mm2 do 40/SO/40/4/2 i 40/SZ/40/4/2</t>
  </si>
  <si>
    <t>Komplet okablowania o przekroju 95 mm2 do 40/SO/48/3/2 i 40/SZ/48/3/2</t>
  </si>
  <si>
    <t>Komplet okablowania o przekroju 95 mm2 do 40/SO/48/4/2 i 40/SZ/48/4/2</t>
  </si>
  <si>
    <t>Komplet okablowania o przekroju 95 mm2 do 40/SO/64/4/2 i 40/SZ/64/4/2</t>
  </si>
  <si>
    <t>Komplet okablowania o przekroju 120 mm2 do 40/SO/18/3/2 i 40/SZ/18/3/2</t>
  </si>
  <si>
    <t>Komplet okablowania o przekroju 120 mm2 do 40/SO/24/3/2 i 40/SZ/24/3/2</t>
  </si>
  <si>
    <t>Komplet okablowania o przekroju 120 mm2 do 40/SO/24/4/2 i 40/SZ/24/4/2</t>
  </si>
  <si>
    <t>Komplet okablowania o przekroju 120 mm2 do 40/SO/30/3/2 i 40/SZ/30/3/2</t>
  </si>
  <si>
    <t>Komplet okablowania o przekroju 120 mm2 do 40/SO/32/4/2 i 40/SZ/32/4/2</t>
  </si>
  <si>
    <t>Komplet okablowania o przekroju 120 mm2 do 40/SO/36/3/2 i 40/SZ/36/3/2</t>
  </si>
  <si>
    <t>Komplet okablowania o przekroju 120 mm2 do 40/SO/40/4/2 i 40/SZ/40/4/2</t>
  </si>
  <si>
    <t>Komplet okablowania o przekroju 120 mm2 do 40/SO/48/3/2 i 40/SZ/48/3/2</t>
  </si>
  <si>
    <t>Komplet okablowania o przekroju 120 mm2 do 40/SO/48/4/2 i 40/SZ/48/4/2</t>
  </si>
  <si>
    <t>Komplet okablowania o przekroju 120 mm2 do 40/SO/64/4/2 i 40/SZ/64/4/2</t>
  </si>
  <si>
    <t>Komplet okablowania o przekroju 10 mm2 do 55/SO/18/3/2 i 55/SZ/18/3/2</t>
  </si>
  <si>
    <t>Komplet okablowania o przekroju 10 mm2 do 55/SO/24/3/2 i 55/SZ/24/3/2</t>
  </si>
  <si>
    <t>Komplet okablowania o przekroju 10 mm2 do 55/SO/24/4/2 i 55/SZ/24/4/2</t>
  </si>
  <si>
    <t>Komplet okablowania o przekroju 10 mm2 do 55/SO/30/3/2 i 55/SZ/30/3/2</t>
  </si>
  <si>
    <t>Komplet okablowania o przekroju 10 mm2 do 55/SO/32/4/2 i 55/SZ/32/4/2</t>
  </si>
  <si>
    <t>Komplet okablowania o przekroju 10 mm2 do 55/SO/36/3/2 i 55/SZ/36/3/2</t>
  </si>
  <si>
    <t>Komplet okablowania o przekroju 10 mm2 do 55/SO/40/4/2 i 55/SZ/40/4/2</t>
  </si>
  <si>
    <t>Komplet okablowania o przekroju 10 mm2 do 55/SO/48/3/2 i 55/SZ/48/3/2</t>
  </si>
  <si>
    <t>Komplet okablowania o przekroju 10 mm2 do 55/SO/48/4/2 i 55/SZ/48/4/2</t>
  </si>
  <si>
    <t>Komplet okablowania o przekroju 10 mm2 do 55/SO/64/4/2 i 55/SZ/64/4/2</t>
  </si>
  <si>
    <t>Komplet okablowania o przekroju 16 mm2 do 55/SO/18/3/2 i 55/SZ/18/3/2</t>
  </si>
  <si>
    <t>Komplet okablowania o przekroju 16 mm2 do 55/SO/24/3/2 i 55/SZ/24/3/2</t>
  </si>
  <si>
    <t>Komplet okablowania o przekroju 16 mm2 do 55/SO/24/4/2 i 55/SZ/24/4/2</t>
  </si>
  <si>
    <t>Komplet okablowania o przekroju 16 mm2 do 55/SO/30/3/2 i 55/SZ/30/3/2</t>
  </si>
  <si>
    <t>Komplet okablowania o przekroju 16 mm2 do 55/SO/32/4/2 i 55/SZ/32/4/2</t>
  </si>
  <si>
    <t>Komplet okablowania o przekroju 16 mm2 do 55/SO/36/3/2 i 55/SZ/36/3/2</t>
  </si>
  <si>
    <t>Komplet okablowania o przekroju 16 mm2 do 55/SO/40/4/2 i 55/SZ/40/4/2</t>
  </si>
  <si>
    <t>Komplet okablowania o przekroju 16 mm2 do 55/SO/48/3/2 i 55/SZ/48/3/2</t>
  </si>
  <si>
    <t>Komplet okablowania o przekroju 16 mm2 do 55/SO/48/4/2 i 55/SZ/48/4/2</t>
  </si>
  <si>
    <t>Komplet okablowania o przekroju 16 mm2 do 55/SO/64/4/2 i 55/SZ/64/4/2</t>
  </si>
  <si>
    <t>Komplet okablowania o przekroju 25 mm2 do 55/SO/18/3/2 i 55/SZ/18/3/2</t>
  </si>
  <si>
    <t>Komplet okablowania o przekroju 25 mm2 do 55/SO/24/3/2 i 55/SZ/24/3/2</t>
  </si>
  <si>
    <t>Komplet okablowania o przekroju 25 mm2 do 55/SO/24/4/2 i 55/SZ/24/4/2</t>
  </si>
  <si>
    <t>Komplet okablowania o przekroju 25 mm2 do 55/SO/30/3/2 i 55/SZ/30/3/2</t>
  </si>
  <si>
    <t>Komplet okablowania o przekroju 25 mm2 do 55/SO/32/4/2 i 55/SZ/32/4/2</t>
  </si>
  <si>
    <t>Komplet okablowania o przekroju 25 mm2 do 55/SO/36/3/2 i 55/SZ/36/3/2</t>
  </si>
  <si>
    <t>Komplet okablowania o przekroju 25 mm2 do 55/SO/40/4/2 i 55/SZ/40/4/2</t>
  </si>
  <si>
    <t>Komplet okablowania o przekroju 25 mm2 do 55/SO/48/3/2 i 55/SZ/48/3/2</t>
  </si>
  <si>
    <t>Komplet okablowania o przekroju 25 mm2 do 55/SO/48/4/2 i 55/SZ/48/4/2</t>
  </si>
  <si>
    <t>Komplet okablowania o przekroju 25 mm2 do 55/SO/64/4/2 i 55/SZ/64/4/2</t>
  </si>
  <si>
    <t>Komplet okablowania o przekroju 35 mm2 do 55/SO/18/3/2 i 55/SZ/18/3/2</t>
  </si>
  <si>
    <t>Komplet okablowania o przekroju 35 mm2 do 55/SO/24/3/2 i 55/SZ/24/3/2</t>
  </si>
  <si>
    <t>Komplet okablowania o przekroju 35 mm2 do 55/SO/24/4/2 i 55/SZ/24/4/2</t>
  </si>
  <si>
    <t>Komplet okablowania o przekroju 35 mm2 do 55/SO/30/3/2 i 55/SZ/30/3/2</t>
  </si>
  <si>
    <t>Komplet okablowania o przekroju 35 mm2 do 55/SO/32/4/2 i 55/SZ/32/4/2</t>
  </si>
  <si>
    <t>Komplet okablowania o przekroju 35 mm2 do 55/SO/36/3/2 i 55/SZ/36/3/2</t>
  </si>
  <si>
    <t>Komplet okablowania o przekroju 35 mm2 do 55/SO/40/4/2 i 55/SZ/40/4/2</t>
  </si>
  <si>
    <t>Komplet okablowania o przekroju 35 mm2 do 55/SO/48/3/2 i 55/SZ/48/3/2</t>
  </si>
  <si>
    <t>Komplet okablowania o przekroju 35 mm2 do 55/SO/48/4/2 i 55/SZ/48/4/2</t>
  </si>
  <si>
    <t>Komplet okablowania o przekroju 35 mm2 do 55/SO/64/4/2 i 55/SZ/64/4/2</t>
  </si>
  <si>
    <t>Komplet okablowania o przekroju 50 mm2 do 55/SO/18/3/2 i 55/SZ/18/3/2</t>
  </si>
  <si>
    <t>Komplet okablowania o przekroju 50 mm2 do 55/SO/24/3/2 i 55/SZ/24/3/2</t>
  </si>
  <si>
    <t>Komplet okablowania o przekroju 50 mm2 do 55/SO/24/4/2 i 55/SZ/24/4/2</t>
  </si>
  <si>
    <t>Komplet okablowania o przekroju 50 mm2 do 55/SO/30/3/2 i 55/SZ/30/3/2</t>
  </si>
  <si>
    <t>Komplet okablowania o przekroju 50 mm2 do 55/SO/32/4/2 i 55/SZ/32/4/2</t>
  </si>
  <si>
    <t>Komplet okablowania o przekroju 50 mm2 do 55/SO/36/3/2 i 55/SZ/36/3/2</t>
  </si>
  <si>
    <t>Komplet okablowania o przekroju 50 mm2 do 55/SO/40/4/2 i 55/SZ/40/4/2</t>
  </si>
  <si>
    <t>Komplet okablowania o przekroju 50 mm2 do 55/SO/48/3/2 i 55/SZ/48/3/2</t>
  </si>
  <si>
    <t>Komplet okablowania o przekroju 50 mm2 do 55/SO/48/4/2 i 55/SZ/48/4/2</t>
  </si>
  <si>
    <t>Komplet okablowania o przekroju 50 mm2 do 55/SO/64/4/2 i 55/SZ/64/4/2</t>
  </si>
  <si>
    <t>Komplet okablowania o przekroju 70 mm2 do 55/SO/18/3/2 i 55/SZ/18/3/2</t>
  </si>
  <si>
    <t>Komplet okablowania o przekroju 70 mm2 do 55/SO/24/3/2 i 55/SZ/24/3/2</t>
  </si>
  <si>
    <t>Komplet okablowania o przekroju 70 mm2 do 55/SO/24/4/2 i 55/SZ/24/4/2</t>
  </si>
  <si>
    <t>Komplet okablowania o przekroju 70 mm2 do 55/SO/30/3/2 i 55/SZ/30/3/2</t>
  </si>
  <si>
    <t>Komplet okablowania o przekroju 70 mm2 do 55/SO/32/4/2 i 55/SZ/32/4/2</t>
  </si>
  <si>
    <t>Komplet okablowania o przekroju 70 mm2 do 55/SO/36/3/2 i 55/SZ/36/3/2</t>
  </si>
  <si>
    <t>Komplet okablowania o przekroju 70 mm2 do 55/SO/40/4/2 i 55/SZ/40/4/2</t>
  </si>
  <si>
    <t>Komplet okablowania o przekroju 70 mm2 do 55/SO/48/3/2 i 55/SZ/48/3/2</t>
  </si>
  <si>
    <t>Komplet okablowania o przekroju 70 mm2 do 55/SO/48/4/2 i 55/SZ/48/4/2</t>
  </si>
  <si>
    <t>Komplet okablowania o przekroju 70 mm2 do 55/SO/64/4/2 i 55/SZ/64/4/2</t>
  </si>
  <si>
    <t>Komplet okablowania o przekroju 95 mm2 do 55/SO/18/3/2 i 55/SZ/18/3/2</t>
  </si>
  <si>
    <t>Komplet okablowania o przekroju 95 mm2 do 55/SO/24/3/2 i 55/SZ/24/3/2</t>
  </si>
  <si>
    <t>Komplet okablowania o przekroju 95 mm2 do 55/SO/24/4/2 i 55/SZ/24/4/2</t>
  </si>
  <si>
    <t>Komplet okablowania o przekroju 95 mm2 do 55/SO/30/3/2 i 55/SZ/30/3/2</t>
  </si>
  <si>
    <t>Komplet okablowania o przekroju 95 mm2 do 55/SO/32/4/2 i 55/SZ/32/4/2</t>
  </si>
  <si>
    <t>Komplet okablowania o przekroju 95 mm2 do 55/SO/36/3/2 i 55/SZ/36/3/2</t>
  </si>
  <si>
    <t>Komplet okablowania o przekroju 95 mm2 do 55/SO/40/4/2 i 55/SZ/40/4/2</t>
  </si>
  <si>
    <t>Komplet okablowania o przekroju 95 mm2 do 55/SO/48/3/2 i 55/SZ/48/3/2</t>
  </si>
  <si>
    <t>Komplet okablowania o przekroju 95 mm2 do 55/SO/48/4/2 i 55/SZ/48/4/2</t>
  </si>
  <si>
    <t>Komplet okablowania o przekroju 95 mm2 do 55/SO/64/4/2 i 55/SZ/64/4/2</t>
  </si>
  <si>
    <t>Komplet okablowania o przekroju 120 mm2 do 55/SO/18/3/2 i 55/SZ/18/3/2</t>
  </si>
  <si>
    <t>Komplet okablowania o przekroju 120 mm2 do 55/SO/24/3/2 i 55/SZ/24/3/2</t>
  </si>
  <si>
    <t>Komplet okablowania o przekroju 120 mm2 do 55/SO/24/4/2 i 55/SZ/24/4/2</t>
  </si>
  <si>
    <t>Komplet okablowania o przekroju 120 mm2 do 55/SO/30/3/2 i 55/SZ/30/3/2</t>
  </si>
  <si>
    <t>Komplet okablowania o przekroju 120 mm2 do 55/SO/32/4/2 i 55/SZ/32/4/2</t>
  </si>
  <si>
    <t>Komplet okablowania o przekroju 120 mm2 do 55/SO/36/3/2 i 55/SZ/36/3/2</t>
  </si>
  <si>
    <t>Komplet okablowania o przekroju 120 mm2 do 55/SO/40/4/2 i 55/SZ/40/4/2</t>
  </si>
  <si>
    <t>Komplet okablowania o przekroju 120 mm2 do 55/SO/48/3/2 i 55/SZ/48/3/2</t>
  </si>
  <si>
    <t>Komplet okablowania o przekroju 120 mm2 do 55/SO/48/4/2 i 55/SZ/48/4/2</t>
  </si>
  <si>
    <t>Komplet okablowania o przekroju 120 mm2 do 55/SO/64/4/2 i 55/SZ/64/4/2</t>
  </si>
  <si>
    <t>Komplet okablowania o przekroju 10 mm2 do 65/SO/18/3/2 i 65/SZ/18/3/2</t>
  </si>
  <si>
    <t>Komplet okablowania o przekroju 10 mm2 do 65/SO/24/3/2 i 65/SZ/24/3/2</t>
  </si>
  <si>
    <t>Komplet okablowania o przekroju 10 mm2 do 65/SO/24/4/2 i 65/SZ/24/4/2</t>
  </si>
  <si>
    <t>Komplet okablowania o przekroju 10 mm2 do 65/SO/30/3/2 i 65/SZ/30/3/2</t>
  </si>
  <si>
    <t>Komplet okablowania o przekroju 10 mm2 do 65/SO/32/4/2 i 65/SZ/32/4/2</t>
  </si>
  <si>
    <t>Komplet okablowania o przekroju 10 mm2 do 65/SO/36/3/2 i 65/SZ/36/3/2</t>
  </si>
  <si>
    <t>Komplet okablowania o przekroju 10 mm2 do 65/SO/40/4/2 i 65/SZ/40/4/2</t>
  </si>
  <si>
    <t>Komplet okablowania o przekroju 10 mm2 do 65/SO/48/3/2 i 65/SZ/48/3/2</t>
  </si>
  <si>
    <t>Komplet okablowania o przekroju 10 mm2 do 65/SO/48/4/2 i 65/SZ/48/4/2</t>
  </si>
  <si>
    <t>Komplet okablowania o przekroju 10 mm2 do 65/SO/64/4/2 i 65/SZ/64/4/2</t>
  </si>
  <si>
    <t>Komplet okablowania o przekroju 16 mm2 do 65/SO/18/3/2 i 65/SZ/18/3/2</t>
  </si>
  <si>
    <t>Komplet okablowania o przekroju 16 mm2 do 65/SO/24/3/2 i 65/SZ/24/3/2</t>
  </si>
  <si>
    <t>Komplet okablowania o przekroju 16 mm2 do 65/SO/24/4/2 i 65/SZ/24/4/2</t>
  </si>
  <si>
    <t>Komplet okablowania o przekroju 16 mm2 do 65/SO/30/3/2 i 65/SZ/30/3/2</t>
  </si>
  <si>
    <t>Komplet okablowania o przekroju 16 mm2 do 65/SO/32/4/2 i 65/SZ/32/4/2</t>
  </si>
  <si>
    <t>Komplet okablowania o przekroju 16 mm2 do 65/SO/36/3/2 i 65/SZ/36/3/2</t>
  </si>
  <si>
    <t>Komplet okablowania o przekroju 16 mm2 do 65/SO/40/4/2 i 65/SZ/40/4/2</t>
  </si>
  <si>
    <t>Komplet okablowania o przekroju 16 mm2 do 65/SO/48/3/2 i 65/SZ/48/3/2</t>
  </si>
  <si>
    <t>Komplet okablowania o przekroju 16 mm2 do 65/SO/48/4/2 i 65/SZ/48/4/2</t>
  </si>
  <si>
    <t>Komplet okablowania o przekroju 16 mm2 do 65/SO/64/4/2 i 65/SZ/64/4/2</t>
  </si>
  <si>
    <t>Komplet okablowania o przekroju 25 mm2 do 65/SO/18/3/2 i 65/SZ/18/3/2</t>
  </si>
  <si>
    <t>Komplet okablowania o przekroju 25 mm2 do 65/SO/24/3/2 i 65/SZ/24/3/2</t>
  </si>
  <si>
    <t>Komplet okablowania o przekroju 25 mm2 do 65/SO/24/4/2 i 65/SZ/24/4/2</t>
  </si>
  <si>
    <t>Komplet okablowania o przekroju 25 mm2 do 65/SO/30/3/2 i 65/SZ/30/3/2</t>
  </si>
  <si>
    <t>Komplet okablowania o przekroju 25 mm2 do 65/SO/32/4/2 i 65/SZ/32/4/2</t>
  </si>
  <si>
    <t>Komplet okablowania o przekroju 25 mm2 do 65/SO/36/3/2 i 65/SZ/36/3/2</t>
  </si>
  <si>
    <t>Komplet okablowania o przekroju 25 mm2 do 65/SO/40/4/2 i 65/SZ/40/4/2</t>
  </si>
  <si>
    <t>Komplet okablowania o przekroju 25 mm2 do 65/SO/48/3/2 i 65/SZ/48/3/2</t>
  </si>
  <si>
    <t>Komplet okablowania o przekroju 25 mm2 do 65/SO/48/4/2 i 65/SZ/48/4/2</t>
  </si>
  <si>
    <t>Komplet okablowania o przekroju 25 mm2 do 65/SO/64/4/2 i 65/SZ/64/4/2</t>
  </si>
  <si>
    <t>Komplet okablowania o przekroju 35 mm2 do 65/SO/18/3/2 i 65/SZ/18/3/2</t>
  </si>
  <si>
    <t>Komplet okablowania o przekroju 35 mm2 do 65/SO/24/3/2 i 65/SZ/24/3/2</t>
  </si>
  <si>
    <t>Komplet okablowania o przekroju 35 mm2 do 65/SO/24/4/2 i 65/SZ/24/4/2</t>
  </si>
  <si>
    <t>Komplet okablowania o przekroju 35 mm2 do 65/SO/30/3/2 i 65/SZ/30/3/2</t>
  </si>
  <si>
    <t>Komplet okablowania o przekroju 35 mm2 do 65/SO/32/4/2 i 65/SZ/32/4/2</t>
  </si>
  <si>
    <t>Komplet okablowania o przekroju 35 mm2 do 65/SO/36/3/2 i 65/SZ/36/3/2</t>
  </si>
  <si>
    <t>Komplet okablowania o przekroju 35 mm2 do 65/SO/40/4/2 i 65/SZ/40/4/2</t>
  </si>
  <si>
    <t>Komplet okablowania o przekroju 35 mm2 do 65/SO/48/3/2 i 65/SZ/48/3/2</t>
  </si>
  <si>
    <t>Komplet okablowania o przekroju 35 mm2 do 65/SO/48/4/2 i 65/SZ/48/4/2</t>
  </si>
  <si>
    <t>Komplet okablowania o przekroju 35 mm2 do 65/SO/64/4/2 i 65/SZ/64/4/2</t>
  </si>
  <si>
    <t>Komplet okablowania o przekroju 50 mm2 do 65/SO/18/3/2 i 65/SZ/18/3/2</t>
  </si>
  <si>
    <t>Komplet okablowania o przekroju 50 mm2 do 65/SO/24/3/2 i 65/SZ/24/3/2</t>
  </si>
  <si>
    <t>Komplet okablowania o przekroju 50 mm2 do 65/SO/24/4/2 i 65/SZ/24/4/2</t>
  </si>
  <si>
    <t>Komplet okablowania o przekroju 50 mm2 do 65/SO/30/3/2 i 65/SZ/30/3/2</t>
  </si>
  <si>
    <t>Komplet okablowania o przekroju 50 mm2 do 65/SO/32/4/2 i 65/SZ/32/4/2</t>
  </si>
  <si>
    <t>Komplet okablowania o przekroju 50 mm2 do 65/SO/36/3/2 i 65/SZ/36/3/2</t>
  </si>
  <si>
    <t>Komplet okablowania o przekroju 50 mm2 do 65/SO/40/4/2 i 65/SZ/40/4/2</t>
  </si>
  <si>
    <t>Komplet okablowania o przekroju 50 mm2 do 65/SO/48/3/2 i 65/SZ/48/3/2</t>
  </si>
  <si>
    <t>Komplet okablowania o przekroju 50 mm2 do 65/SO/48/4/2 i 65/SZ/48/4/2</t>
  </si>
  <si>
    <t>Komplet okablowania o przekroju 50 mm2 do 65/SO/64/4/2 i 65/SZ/64/4/2</t>
  </si>
  <si>
    <t>Komplet okablowania o przekroju 70 mm2 do 65/SO/18/3/2 i 65/SZ/18/3/2</t>
  </si>
  <si>
    <t>Komplet okablowania o przekroju 70 mm2 do 65/SO/24/3/2 i 65/SZ/24/3/2</t>
  </si>
  <si>
    <t>Komplet okablowania o przekroju 70 mm2 do 65/SO/24/4/2 i 65/SZ/24/4/2</t>
  </si>
  <si>
    <t>Komplet okablowania o przekroju 70 mm2 do 65/SO/30/3/2 i 65/SZ/30/3/2</t>
  </si>
  <si>
    <t>Komplet okablowania o przekroju 70 mm2 do 65/SO/32/4/2 i 65/SZ/32/4/2</t>
  </si>
  <si>
    <t>Komplet okablowania o przekroju 70 mm2 do 65/SO/36/3/2 i 65/SZ/36/3/2</t>
  </si>
  <si>
    <t>Komplet okablowania o przekroju 70 mm2 do 65/SO/40/4/2 i 65/SZ/40/4/2</t>
  </si>
  <si>
    <t>Komplet okablowania o przekroju 70 mm2 do 65/SO/48/3/2 i 65/SZ/48/3/2</t>
  </si>
  <si>
    <t>Komplet okablowania o przekroju 70 mm2 do 65/SO/48/4/2 i 65/SZ/48/4/2</t>
  </si>
  <si>
    <t>Komplet okablowania o przekroju 70 mm2 do 65/SO/64/4/2 i 65/SZ/64/4/2</t>
  </si>
  <si>
    <t>Komplet okablowania o przekroju 95 mm2 do 65/SO/18/3/2 i 65/SZ/18/3/2</t>
  </si>
  <si>
    <t>Komplet okablowania o przekroju 95 mm2 do 65/SO/24/3/2 i 65/SZ/24/3/2</t>
  </si>
  <si>
    <t>Komplet okablowania o przekroju 95 mm2 do 65/SO/24/4/2 i 65/SZ/24/4/2</t>
  </si>
  <si>
    <t>Komplet okablowania o przekroju 95 mm2 do 65/SO/30/3/2 i 65/SZ/30/3/2</t>
  </si>
  <si>
    <t>Komplet okablowania o przekroju 95 mm2 do 65/SO/32/4/2 i 65/SZ/32/4/2</t>
  </si>
  <si>
    <t>Komplet okablowania o przekroju 95 mm2 do 65/SO/36/3/2 i 65/SZ/36/3/2</t>
  </si>
  <si>
    <t>Komplet okablowania o przekroju 95 mm2 do 65/SO/40/4/2 i 65/SZ/40/4/2</t>
  </si>
  <si>
    <t>Komplet okablowania o przekroju 95 mm2 do 65/SO/48/3/2 i 65/SZ/48/3/2</t>
  </si>
  <si>
    <t>Komplet okablowania o przekroju 95 mm2 do 65/SO/48/4/2 i 65/SZ/48/4/2</t>
  </si>
  <si>
    <t>Komplet okablowania o przekroju 95 mm2 do 65/SO/64/4/2 i 65/SZ/64/4/2</t>
  </si>
  <si>
    <t>Komplet okablowania o przekroju 120 mm2 do 65/SO/18/3/2 i 65/SZ/18/3/2</t>
  </si>
  <si>
    <t>Komplet okablowania o przekroju 120 mm2 do 65/SO/24/3/2 i 65/SZ/24/3/2</t>
  </si>
  <si>
    <t>Komplet okablowania o przekroju 120 mm2 do 65/SO/24/4/2 i 65/SZ/24/4/2</t>
  </si>
  <si>
    <t>Komplet okablowania o przekroju 120 mm2 do 65/SO/30/3/2 i 65/SZ/30/3/2</t>
  </si>
  <si>
    <t>Komplet okablowania o przekroju 120 mm2 do 65/SO/32/4/2 i 65/SZ/32/4/2</t>
  </si>
  <si>
    <t>Komplet okablowania o przekroju 120 mm2 do 65/SO/36/3/2 i 65/SZ/36/3/2</t>
  </si>
  <si>
    <t>Komplet okablowania o przekroju 120 mm2 do 65/SO/40/4/2 i 65/SZ/40/4/2</t>
  </si>
  <si>
    <t>Komplet okablowania o przekroju 120 mm2 do 65/SO/48/3/2 i 65/SZ/48/3/2</t>
  </si>
  <si>
    <t>Komplet okablowania o przekroju 120 mm2 do 65/SO/48/4/2 i 65/SZ/48/4/2</t>
  </si>
  <si>
    <t>Komplet okablowania o przekroju 120 mm2 do 65/SO/64/4/2 i 65/SZ/64/4/2</t>
  </si>
  <si>
    <t>Komplet okablowania o przekroju 10 mm2 do 80/SO/18/3/2 i 80/SZ/18/3/2</t>
  </si>
  <si>
    <t>Komplet okablowania o przekroju 10 mm2 do 80/SO/24/3/2 i 80/SZ/24/3/2</t>
  </si>
  <si>
    <t>Komplet okablowania o przekroju 10 mm2 do 80/SO/24/4/2 i 80/SZ/24/4/2</t>
  </si>
  <si>
    <t>Komplet okablowania o przekroju 10 mm2 do 80/SO/30/3/2 i 80/SZ/30/3/2</t>
  </si>
  <si>
    <t>Komplet okablowania o przekroju 10 mm2 do 80/SO/32/4/2 i 80/SZ/32/4/2</t>
  </si>
  <si>
    <t>Komplet okablowania o przekroju 10 mm2 do 80/SO/36/3/2 i 80/SZ/36/3/2</t>
  </si>
  <si>
    <t>Komplet okablowania o przekroju 10 mm2 do 80/SO/40/4/2 i 80/SZ/40/4/2</t>
  </si>
  <si>
    <t>Komplet okablowania o przekroju 10 mm2 do 80/SO/48/3/2 i 80/SZ/48/3/2</t>
  </si>
  <si>
    <t>Komplet okablowania o przekroju 10 mm2 do 80/SO/48/4/2 i 80/SZ/48/4/2</t>
  </si>
  <si>
    <t>Komplet okablowania o przekroju 10 mm2 do 80/SO/64/4/2 i 80/SZ/64/4/2</t>
  </si>
  <si>
    <t>Komplet okablowania o przekroju 16 mm2 do 80/SO/18/3/2 i 80/SZ/18/3/2</t>
  </si>
  <si>
    <t>Komplet okablowania o przekroju 16 mm2 do 80/SO/24/3/2 i 80/SZ/24/3/2</t>
  </si>
  <si>
    <t>Komplet okablowania o przekroju 16 mm2 do 80/SO/24/4/2 i 80/SZ/24/4/2</t>
  </si>
  <si>
    <t>Komplet okablowania o przekroju 16 mm2 do 80/SO/30/3/2 i 80/SZ/30/3/2</t>
  </si>
  <si>
    <t>Komplet okablowania o przekroju 16 mm2 do 80/SO/32/4/2 i 80/SZ/32/4/2</t>
  </si>
  <si>
    <t>Komplet okablowania o przekroju 16 mm2 do 80/SO/36/3/2 i 80/SZ/36/3/2</t>
  </si>
  <si>
    <t>Komplet okablowania o przekroju 16 mm2 do 80/SO/40/4/2 i 80/SZ/40/4/2</t>
  </si>
  <si>
    <t>Komplet okablowania o przekroju 16 mm2 do 80/SO/48/3/2 i 80/SZ/48/3/2</t>
  </si>
  <si>
    <t>Komplet okablowania o przekroju 16 mm2 do 80/SO/48/4/2 i 80/SZ/48/4/2</t>
  </si>
  <si>
    <t>Komplet okablowania o przekroju 16 mm2 do 80/SO/64/4/2 i 80/SZ/64/4/2</t>
  </si>
  <si>
    <t>Komplet okablowania o przekroju 25 mm2 do 80/SO/18/3/2 i 80/SZ/18/3/2</t>
  </si>
  <si>
    <t>Komplet okablowania o przekroju 25 mm2 do 80/SO/24/3/2 i 80/SZ/24/3/2</t>
  </si>
  <si>
    <t>Komplet okablowania o przekroju 25 mm2 do 80/SO/24/4/2 i 80/SZ/24/4/2</t>
  </si>
  <si>
    <t>Komplet okablowania o przekroju 25 mm2 do 80/SO/30/3/2 i 80/SZ/30/3/2</t>
  </si>
  <si>
    <t>Komplet okablowania o przekroju 25 mm2 do 80/SO/32/4/2 i 80/SZ/32/4/2</t>
  </si>
  <si>
    <t>Komplet okablowania o przekroju 25 mm2 do 80/SO/36/3/2 i 80/SZ/36/3/2</t>
  </si>
  <si>
    <t>Komplet okablowania o przekroju 25 mm2 do 80/SO/40/4/2 i 80/SZ/40/4/2</t>
  </si>
  <si>
    <t>Komplet okablowania o przekroju 25 mm2 do 80/SO/48/3/2 i 80/SZ/48/3/2</t>
  </si>
  <si>
    <t>Komplet okablowania o przekroju 25 mm2 do 80/SO/48/4/2 i 80/SZ/48/4/2</t>
  </si>
  <si>
    <t>Komplet okablowania o przekroju 25 mm2 do 80/SO/64/4/2 i 80/SZ/64/4/2</t>
  </si>
  <si>
    <t>Komplet okablowania o przekroju 35 mm2 do 80/SO/18/3/2 i 80/SZ/18/3/2</t>
  </si>
  <si>
    <t>Komplet okablowania o przekroju 35 mm2 do 80/SO/24/3/2 i 80/SZ/24/3/2</t>
  </si>
  <si>
    <t>Komplet okablowania o przekroju 35 mm2 do 80/SO/24/4/2 i 80/SZ/24/4/2</t>
  </si>
  <si>
    <t>Komplet okablowania o przekroju 35 mm2 do 80/SO/30/3/2 i 80/SZ/30/3/2</t>
  </si>
  <si>
    <t>Komplet okablowania o przekroju 35 mm2 do 80/SO/32/4/2 i 80/SZ/32/4/2</t>
  </si>
  <si>
    <t>Komplet okablowania o przekroju 35 mm2 do 80/SO/36/3/2 i 80/SZ/36/3/2</t>
  </si>
  <si>
    <t>Komplet okablowania o przekroju 35 mm2 do 80/SO/40/4/2 i 80/SZ/40/4/2</t>
  </si>
  <si>
    <t>Komplet okablowania o przekroju 35 mm2 do 80/SO/48/3/2 i 80/SZ/48/3/2</t>
  </si>
  <si>
    <t>Komplet okablowania o przekroju 35 mm2 do 80/SO/48/4/2 i 80/SZ/48/4/2</t>
  </si>
  <si>
    <t>Komplet okablowania o przekroju 35 mm2 do 80/SO/64/4/2 i 80/SZ/64/4/2</t>
  </si>
  <si>
    <t>Komplet okablowania o przekroju 50 mm2 do 80/SO/18/3/2 i 80/SZ/18/3/2</t>
  </si>
  <si>
    <t>Komplet okablowania o przekroju 50 mm2 do 80/SO/24/3/2 i 80/SZ/24/3/2</t>
  </si>
  <si>
    <t>Komplet okablowania o przekroju 50 mm2 do 80/SO/24/4/2 i 80/SZ/24/4/2</t>
  </si>
  <si>
    <t>Komplet okablowania o przekroju 50 mm2 do 80/SO/30/3/2 i 80/SZ/30/3/2</t>
  </si>
  <si>
    <t>Komplet okablowania o przekroju 50 mm2 do 80/SO/32/4/2 i 80/SZ/32/4/2</t>
  </si>
  <si>
    <t>Komplet okablowania o przekroju 50 mm2 do 80/SO/36/3/2 i 80/SZ/36/3/2</t>
  </si>
  <si>
    <t>Komplet okablowania o przekroju 50 mm2 do 80/SO/40/4/2 i 80/SZ/40/4/2</t>
  </si>
  <si>
    <t>Komplet okablowania o przekroju 50 mm2 do 80/SO/48/3/2 i 80/SZ/48/3/2</t>
  </si>
  <si>
    <t>Komplet okablowania o przekroju 50 mm2 do 80/SO/48/4/2 i 80/SZ/48/4/2</t>
  </si>
  <si>
    <t>Komplet okablowania o przekroju 50 mm2 do 80/SO/64/4/2 i 80/SZ/64/4/2</t>
  </si>
  <si>
    <t>Komplet okablowania o przekroju 70 mm2 do 80/SO/18/3/2 i 80/SZ/18/3/2</t>
  </si>
  <si>
    <t>Komplet okablowania o przekroju 70 mm2 do 80/SO/24/3/2 i 80/SZ/24/3/2</t>
  </si>
  <si>
    <t>Komplet okablowania o przekroju 70 mm2 do 80/SO/24/4/2 i 80/SZ/24/4/2</t>
  </si>
  <si>
    <t>Komplet okablowania o przekroju 70 mm2 do 80/SO/30/3/2 i 80/SZ/30/3/2</t>
  </si>
  <si>
    <t>Komplet okablowania o przekroju 70 mm2 do 80/SO/32/4/2 i 80/SZ/32/4/2</t>
  </si>
  <si>
    <t>Komplet okablowania o przekroju 70 mm2 do 80/SO/36/3/2 i 80/SZ/36/3/2</t>
  </si>
  <si>
    <t>Komplet okablowania o przekroju 70 mm2 do 80/SO/40/4/2 i 80/SZ/40/4/2</t>
  </si>
  <si>
    <t>Komplet okablowania o przekroju 70 mm2 do 80/SO/48/3/2 i 80/SZ/48/3/2</t>
  </si>
  <si>
    <t>Komplet okablowania o przekroju 70 mm2 do 80/SO/48/4/2 i 80/SZ/48/4/2</t>
  </si>
  <si>
    <t>Komplet okablowania o przekroju 70 mm2 do 80/SO/64/4/2 i 80/SZ/64/4/2</t>
  </si>
  <si>
    <t>Komplet okablowania o przekroju 95 mm2 do 80/SO/18/3/2 i 80/SZ/18/3/2</t>
  </si>
  <si>
    <t>Komplet okablowania o przekroju 95 mm2 do 80/SO/24/3/2 i 80/SZ/24/3/2</t>
  </si>
  <si>
    <t>Komplet okablowania o przekroju 95 mm2 do 80/SO/24/4/2 i 80/SZ/24/4/2</t>
  </si>
  <si>
    <t>Komplet okablowania o przekroju 95 mm2 do 80/SO/30/3/2 i 80/SZ/30/3/2</t>
  </si>
  <si>
    <t>Komplet okablowania o przekroju 95 mm2 do 80/SO/32/4/2 i 80/SZ/32/4/2</t>
  </si>
  <si>
    <t>Komplet okablowania o przekroju 95 mm2 do 80/SO/36/3/2 i 80/SZ/36/3/2</t>
  </si>
  <si>
    <t>Komplet okablowania o przekroju 95 mm2 do 80/SO/40/4/2 i 80/SZ/40/4/2</t>
  </si>
  <si>
    <t>Komplet okablowania o przekroju 95 mm2 do 80/SO/48/3/2 i 80/SZ/48/3/2</t>
  </si>
  <si>
    <t>Komplet okablowania o przekroju 95 mm2 do 80/SO/48/4/2 i 80/SZ/48/4/2</t>
  </si>
  <si>
    <t>Komplet okablowania o przekroju 95 mm2 do 80/SO/64/4/2 i 80/SZ/64/4/2</t>
  </si>
  <si>
    <t>Komplet okablowania o przekroju 120 mm2 do 80/SO/18/3/2 i 80/SZ/18/3/2</t>
  </si>
  <si>
    <t>Komplet okablowania o przekroju 120 mm2 do 80/SO/24/3/2 i 80/SZ/24/3/2</t>
  </si>
  <si>
    <t>Komplet okablowania o przekroju 120 mm2 do 80/SO/24/4/2 i 80/SZ/24/4/2</t>
  </si>
  <si>
    <t>Komplet okablowania o przekroju 120 mm2 do 80/SO/30/3/2 i 80/SZ/30/3/2</t>
  </si>
  <si>
    <t>Komplet okablowania o przekroju 120 mm2 do 80/SO/32/4/2 i 80/SZ/32/4/2</t>
  </si>
  <si>
    <t>Komplet okablowania o przekroju 120 mm2 do 80/SO/36/3/2 i 80/SZ/36/3/2</t>
  </si>
  <si>
    <t>Komplet okablowania o przekroju 120 mm2 do 80/SO/40/4/2 i 80/SZ/40/4/2</t>
  </si>
  <si>
    <t>Komplet okablowania o przekroju 120 mm2 do 80/SO/48/3/2 i 80/SZ/48/3/2</t>
  </si>
  <si>
    <t>Komplet okablowania o przekroju 120 mm2 do 80/SO/48/4/2 i 80/SZ/48/4/2</t>
  </si>
  <si>
    <t>Komplet okablowania o przekroju 120 mm2 do 80/SO/64/4/2 i 80/SZ/64/4/2</t>
  </si>
  <si>
    <t>Komplet okablowania o przekroju 10 mm2 do 90/SO/18/3/2 i 90/SZ/18/3/2</t>
  </si>
  <si>
    <t>Komplet okablowania o przekroju 10 mm2 do 90/SO/24/3/2 i 90/SZ/24/3/2</t>
  </si>
  <si>
    <t>Komplet okablowania o przekroju 10 mm2 do 90/SO/24/4/2 i 90/SZ/24/4/2</t>
  </si>
  <si>
    <t>Komplet okablowania o przekroju 10 mm2 do 90/SO/30/3/2 i 90/SZ/30/3/2</t>
  </si>
  <si>
    <t>Komplet okablowania o przekroju 10 mm2 do 90/SO/32/4/2 i 90/SZ/32/4/2</t>
  </si>
  <si>
    <t>Komplet okablowania o przekroju 10 mm2 do 90/SO/36/3/2 i 90/SZ/36/3/2</t>
  </si>
  <si>
    <t>Komplet okablowania o przekroju 10 mm2 do 90/SO/40/4/2 i 90/SZ/40/4/2</t>
  </si>
  <si>
    <t>Komplet okablowania o przekroju 10 mm2 do 90/SO/48/3/2 i 90/SZ/48/3/2</t>
  </si>
  <si>
    <t>Komplet okablowania o przekroju 10 mm2 do 90/SO/48/4/2 i 90/SZ/48/4/2</t>
  </si>
  <si>
    <t>Komplet okablowania o przekroju 10 mm2 do 90/SO/64/4/2 i 90/SZ/64/4/2</t>
  </si>
  <si>
    <t>Komplet okablowania o przekroju 16 mm2 do 90/SO/18/3/2 i 90/SZ/18/3/2</t>
  </si>
  <si>
    <t>Komplet okablowania o przekroju 16 mm2 do 90/SO/24/3/2 i 90/SZ/24/3/2</t>
  </si>
  <si>
    <t>Komplet okablowania o przekroju 16 mm2 do 90/SO/24/4/2 i 90/SZ/24/4/2</t>
  </si>
  <si>
    <t>Komplet okablowania o przekroju 16 mm2 do 90/SO/30/3/2 i 90/SZ/30/3/2</t>
  </si>
  <si>
    <t>Komplet okablowania o przekroju 16 mm2 do 90/SO/32/4/2 i 90/SZ/32/4/2</t>
  </si>
  <si>
    <t>Komplet okablowania o przekroju 16 mm2 do 90/SO/36/3/2 i 90/SZ/36/3/2</t>
  </si>
  <si>
    <t>Komplet okablowania o przekroju 16 mm2 do 90/SO/40/4/2 i 90/SZ/40/4/2</t>
  </si>
  <si>
    <t>Komplet okablowania o przekroju 16 mm2 do 90/SO/48/3/2 i 90/SZ/48/3/2</t>
  </si>
  <si>
    <t>Komplet okablowania o przekroju 16 mm2 do 90/SO/48/4/2 i 90/SZ/48/4/2</t>
  </si>
  <si>
    <t>Komplet okablowania o przekroju 16 mm2 do 90/SO/64/4/2 i 90/SZ/64/4/2</t>
  </si>
  <si>
    <t>Komplet okablowania o przekroju 25 mm2 do 90/SO/18/3/2 i 90/SZ/18/3/2</t>
  </si>
  <si>
    <t>Komplet okablowania o przekroju 25 mm2 do 90/SO/24/3/2 i 90/SZ/24/3/2</t>
  </si>
  <si>
    <t>Komplet okablowania o przekroju 25 mm2 do 90/SO/24/4/2 i 90/SZ/24/4/2</t>
  </si>
  <si>
    <t>Komplet okablowania o przekroju 25 mm2 do 90/SO/30/3/2 i 90/SZ/30/3/2</t>
  </si>
  <si>
    <t>Komplet okablowania o przekroju 25 mm2 do 90/SO/32/4/2 i 90/SZ/32/4/2</t>
  </si>
  <si>
    <t>Komplet okablowania o przekroju 25 mm2 do 90/SO/36/3/2 i 90/SZ/36/3/2</t>
  </si>
  <si>
    <t>Komplet okablowania o przekroju 25 mm2 do 90/SO/40/4/2 i 90/SZ/40/4/2</t>
  </si>
  <si>
    <t>Komplet okablowania o przekroju 25 mm2 do 90/SO/48/3/2 i 90/SZ/48/3/2</t>
  </si>
  <si>
    <t>Komplet okablowania o przekroju 25 mm2 do 90/SO/48/4/2 i 90/SZ/48/4/2</t>
  </si>
  <si>
    <t>Komplet okablowania o przekroju 25 mm2 do 90/SO/64/4/2 i 90/SZ/64/4/2</t>
  </si>
  <si>
    <t>Komplet okablowania o przekroju 35 mm2 do 90/SO/18/3/2 i 90/SZ/18/3/2</t>
  </si>
  <si>
    <t>Komplet okablowania o przekroju 35 mm2 do 90/SO/24/3/2 i 90/SZ/24/3/2</t>
  </si>
  <si>
    <t>Komplet okablowania o przekroju 35 mm2 do 90/SO/24/4/2 i 90/SZ/24/4/2</t>
  </si>
  <si>
    <t>Komplet okablowania o przekroju 35 mm2 do 90/SO/30/3/2 i 90/SZ/30/3/2</t>
  </si>
  <si>
    <t>Komplet okablowania o przekroju 35 mm2 do 90/SO/32/4/2 i 90/SZ/32/4/2</t>
  </si>
  <si>
    <t>Komplet okablowania o przekroju 35 mm2 do 90/SO/36/3/2 i 90/SZ/36/3/2</t>
  </si>
  <si>
    <t>Komplet okablowania o przekroju 35 mm2 do 90/SO/40/4/2 i 90/SZ/40/4/2</t>
  </si>
  <si>
    <t>Komplet okablowania o przekroju 35 mm2 do 90/SO/48/3/2 i 90/SZ/48/3/2</t>
  </si>
  <si>
    <t>Komplet okablowania o przekroju 35 mm2 do 90/SO/48/4/2 i 90/SZ/48/4/2</t>
  </si>
  <si>
    <t>Komplet okablowania o przekroju 35 mm2 do 90/SO/64/4/2 i 90/SZ/64/4/2</t>
  </si>
  <si>
    <t>Komplet okablowania o przekroju 50 mm2 do 90/SO/18/3/2 i 90/SZ/18/3/2</t>
  </si>
  <si>
    <t>Komplet okablowania o przekroju 50 mm2 do 90/SO/24/3/2 i 90/SZ/24/3/2</t>
  </si>
  <si>
    <t>Komplet okablowania o przekroju 50 mm2 do 90/SO/24/4/2 i 90/SZ/24/4/2</t>
  </si>
  <si>
    <t>Komplet okablowania o przekroju 50 mm2 do 90/SO/30/3/2 i 90/SZ/30/3/2</t>
  </si>
  <si>
    <t>Komplet okablowania o przekroju 50 mm2 do 90/SO/32/4/2 i 90/SZ/32/4/2</t>
  </si>
  <si>
    <t>Komplet okablowania o przekroju 50 mm2 do 90/SO/36/3/2 i 90/SZ/36/3/2</t>
  </si>
  <si>
    <t>Komplet okablowania o przekroju 50 mm2 do 90/SO/40/4/2 i 90/SZ/40/4/2</t>
  </si>
  <si>
    <t>Komplet okablowania o przekroju 50 mm2 do 90/SO/48/3/2 i 90/SZ/48/3/2</t>
  </si>
  <si>
    <t>Komplet okablowania o przekroju 50 mm2 do 90/SO/48/4/2 i 90/SZ/48/4/2</t>
  </si>
  <si>
    <t>Komplet okablowania o przekroju 50 mm2 do 90/SO/64/4/2 i 90/SZ/64/4/2</t>
  </si>
  <si>
    <t>Komplet okablowania o przekroju 70 mm2 do 90/SO/18/3/2 i 90/SZ/18/3/2</t>
  </si>
  <si>
    <t>Komplet okablowania o przekroju 70 mm2 do 90/SO/24/3/2 i 90/SZ/24/3/2</t>
  </si>
  <si>
    <t>Komplet okablowania o przekroju 70 mm2 do 90/SO/24/4/2 i 90/SZ/24/4/2</t>
  </si>
  <si>
    <t>Komplet okablowania o przekroju 70 mm2 do 90/SO/30/3/2 i 90/SZ/30/3/2</t>
  </si>
  <si>
    <t>Komplet okablowania o przekroju 70 mm2 do 90/SO/32/4/2 i 90/SZ/32/4/2</t>
  </si>
  <si>
    <t>Komplet okablowania o przekroju 70 mm2 do 90/SO/36/3/2 i 90/SZ/36/3/2</t>
  </si>
  <si>
    <t>Komplet okablowania o przekroju 70 mm2 do 90/SO/40/4/2 i 90/SZ/40/4/2</t>
  </si>
  <si>
    <t>Komplet okablowania o przekroju 70 mm2 do 90/SO/48/3/2 i 90/SZ/48/3/2</t>
  </si>
  <si>
    <t>Komplet okablowania o przekroju 70 mm2 do 90/SO/48/4/2 i 90/SZ/48/4/2</t>
  </si>
  <si>
    <t>Komplet okablowania o przekroju 70 mm2 do 90/SO/64/4/2 i 90/SZ/64/4/2</t>
  </si>
  <si>
    <t>Komplet okablowania o przekroju 95 mm2 do 90/SO/18/3/2 i 90/SZ/18/3/2</t>
  </si>
  <si>
    <t>Komplet okablowania o przekroju 95 mm2 do 90/SO/24/3/2 i 90/SZ/24/3/2</t>
  </si>
  <si>
    <t>Komplet okablowania o przekroju 95 mm2 do 90/SO/24/4/2 i 90/SZ/24/4/2</t>
  </si>
  <si>
    <t>Komplet okablowania o przekroju 95 mm2 do 90/SO/30/3/2 i 90/SZ/30/3/2</t>
  </si>
  <si>
    <t>Komplet okablowania o przekroju 95 mm2 do 90/SO/32/4/2 i 90/SZ/32/4/2</t>
  </si>
  <si>
    <t>Komplet okablowania o przekroju 95 mm2 do 90/SO/36/3/2 i 90/SZ/36/3/2</t>
  </si>
  <si>
    <t>Komplet okablowania o przekroju 95 mm2 do 90/SO/40/4/2 i 90/SZ/40/4/2</t>
  </si>
  <si>
    <t>Komplet okablowania o przekroju 95 mm2 do 90/SO/48/3/2 i 90/SZ/48/3/2</t>
  </si>
  <si>
    <t>Komplet okablowania o przekroju 95 mm2 do 90/SO/48/4/2 i 90/SZ/48/4/2</t>
  </si>
  <si>
    <t>Komplet okablowania o przekroju 95 mm2 do 90/SO/64/4/2 i 90/SZ/64/4/2</t>
  </si>
  <si>
    <t>Komplet okablowania o przekroju 120 mm2 do 90/SO/18/3/2 i 90/SZ/18/3/2</t>
  </si>
  <si>
    <t>Komplet okablowania o przekroju 120 mm2 do 90/SO/24/3/2 i 90/SZ/24/3/2</t>
  </si>
  <si>
    <t>Komplet okablowania o przekroju 120 mm2 do 90/SO/24/4/2 i 90/SZ/24/4/2</t>
  </si>
  <si>
    <t>Komplet okablowania o przekroju 120 mm2 do 90/SO/30/3/2 i 90/SZ/30/3/2</t>
  </si>
  <si>
    <t>Komplet okablowania o przekroju 120 mm2 do 90/SO/32/4/2 i 90/SZ/32/4/2</t>
  </si>
  <si>
    <t>Komplet okablowania o przekroju 120 mm2 do 90/SO/36/3/2 i 90/SZ/36/3/2</t>
  </si>
  <si>
    <t>Komplet okablowania o przekroju 120 mm2 do 90/SO/40/4/2 i 90/SZ/40/4/2</t>
  </si>
  <si>
    <t>Komplet okablowania o przekroju 120 mm2 do 90/SO/48/3/2 i 90/SZ/48/3/2</t>
  </si>
  <si>
    <t>Komplet okablowania o przekroju 120 mm2 do 90/SO/48/4/2 i 90/SZ/48/4/2</t>
  </si>
  <si>
    <t>Komplet okablowania o przekroju 120 mm2 do 90/SO/64/4/2 i 90/SZ/64/4/2</t>
  </si>
  <si>
    <t>Komplet okablowania o przekroju 10 mm2 do 100/SO/18/3/2 i 100/SZ/18/3/2</t>
  </si>
  <si>
    <t>Komplet okablowania o przekroju 10 mm2 do 100/SO/24/3/2 i 100/SZ/24/3/2</t>
  </si>
  <si>
    <t>Komplet okablowania o przekroju 10 mm2 do 100/SO/24/4/2 i 100/SZ/24/4/2</t>
  </si>
  <si>
    <t>Komplet okablowania o przekroju 10 mm2 do 100/SO/30/3/2 i 100/SZ/30/3/2</t>
  </si>
  <si>
    <t>Komplet okablowania o przekroju 10 mm2 do 100/SO/32/4/2 i 100/SZ/32/4/2</t>
  </si>
  <si>
    <t>Komplet okablowania o przekroju 10 mm2 do 100/SO/36/3/2 i 100/SZ/36/3/2</t>
  </si>
  <si>
    <t>Komplet okablowania o przekroju 10 mm2 do 100/SO/40/4/2 i 100/SZ/40/4/2</t>
  </si>
  <si>
    <t>Komplet okablowania o przekroju 10 mm2 do 100/SO/48/3/2 i 100/SZ/48/3/2</t>
  </si>
  <si>
    <t>Komplet okablowania o przekroju 10 mm2 do 100/SO/48/4/2 i 100/SZ/48/4/2</t>
  </si>
  <si>
    <t>Komplet okablowania o przekroju 10 mm2 do 100/SO/64/4/2 i 100/SZ/64/4/2</t>
  </si>
  <si>
    <t>Komplet okablowania o przekroju 16 mm2 do 100/SO/18/3/2 i 100/SZ/18/3/2</t>
  </si>
  <si>
    <t>Komplet okablowania o przekroju 16 mm2 do 100/SO/24/3/2 i 100/SZ/24/3/2</t>
  </si>
  <si>
    <t>Komplet okablowania o przekroju 16 mm2 do 100/SO/24/4/2 i 100/SZ/24/4/2</t>
  </si>
  <si>
    <t>Komplet okablowania o przekroju 16 mm2 do 100/SO/30/3/2 i 100/SZ/30/3/2</t>
  </si>
  <si>
    <t>Komplet okablowania o przekroju 16 mm2 do 100/SO/32/4/2 i 100/SZ/32/4/2</t>
  </si>
  <si>
    <t>Komplet okablowania o przekroju 16 mm2 do 100/SO/36/3/2 i 100/SZ/36/3/2</t>
  </si>
  <si>
    <t>Komplet okablowania o przekroju 16 mm2 do 100/SO/40/4/2 i 100/SZ/40/4/2</t>
  </si>
  <si>
    <t>Komplet okablowania o przekroju 16 mm2 do 100/SO/48/3/2 i 100/SZ/48/3/2</t>
  </si>
  <si>
    <t>Komplet okablowania o przekroju 16 mm2 do 100/SO/48/4/2 i 100/SZ/48/4/2</t>
  </si>
  <si>
    <t>Komplet okablowania o przekroju 16 mm2 do 100/SO/64/4/2 i 100/SZ/64/4/2</t>
  </si>
  <si>
    <t>Komplet okablowania o przekroju 25 mm2 do 100/SO/18/3/2 i 100/SZ/18/3/2</t>
  </si>
  <si>
    <t>Komplet okablowania o przekroju 25 mm2 do 100/SO/24/3/2 i 100/SZ/24/3/2</t>
  </si>
  <si>
    <t>Komplet okablowania o przekroju 25 mm2 do 100/SO/24/4/2 i 100/SZ/24/4/2</t>
  </si>
  <si>
    <t>Komplet okablowania o przekroju 25 mm2 do 100/SO/30/3/2 i 100/SZ/30/3/2</t>
  </si>
  <si>
    <t>Komplet okablowania o przekroju 25 mm2 do 100/SO/32/4/2 i 100/SZ/32/4/2</t>
  </si>
  <si>
    <t>Komplet okablowania o przekroju 25 mm2 do 100/SO/36/3/2 i 100/SZ/36/3/2</t>
  </si>
  <si>
    <t>Komplet okablowania o przekroju 25 mm2 do 100/SO/40/4/2 i 100/SZ/40/4/2</t>
  </si>
  <si>
    <t>Komplet okablowania o przekroju 25 mm2 do 100/SO/48/3/2 i 100/SZ/48/3/2</t>
  </si>
  <si>
    <t>Komplet okablowania o przekroju 25 mm2 do 100/SO/48/4/2 i 100/SZ/48/4/2</t>
  </si>
  <si>
    <t>Komplet okablowania o przekroju 25 mm2 do 100/SO/64/4/2 i 100/SZ/64/4/2</t>
  </si>
  <si>
    <t>Komplet okablowania o przekroju 35 mm2 do 100/SO/18/3/2 i 100/SZ/18/3/2</t>
  </si>
  <si>
    <t>Komplet okablowania o przekroju 35 mm2 do 100/SO/24/3/2 i 100/SZ/24/3/2</t>
  </si>
  <si>
    <t>Komplet okablowania o przekroju 35 mm2 do 100/SO/24/4/2 i 100/SZ/24/4/2</t>
  </si>
  <si>
    <t>Komplet okablowania o przekroju 35 mm2 do 100/SO/30/3/2 i 100/SZ/30/3/2</t>
  </si>
  <si>
    <t>Komplet okablowania o przekroju 35 mm2 do 100/SO/32/4/2 i 100/SZ/32/4/2</t>
  </si>
  <si>
    <t>Komplet okablowania o przekroju 35 mm2 do 100/SO/36/3/2 i 100/SZ/36/3/2</t>
  </si>
  <si>
    <t>Komplet okablowania o przekroju 35 mm2 do 100/SO/40/4/2 i 100/SZ/40/4/2</t>
  </si>
  <si>
    <t>Komplet okablowania o przekroju 35 mm2 do 100/SO/48/3/2 i 100/SZ/48/3/2</t>
  </si>
  <si>
    <t>Komplet okablowania o przekroju 35 mm2 do 100/SO/48/4/2 i 100/SZ/48/4/2</t>
  </si>
  <si>
    <t>Komplet okablowania o przekroju 35 mm2 do 100/SO/64/4/2 i 100/SZ/64/4/2</t>
  </si>
  <si>
    <t>Komplet okablowania o przekroju 50 mm2 do 100/SO/18/3/2 i 100/SZ/18/3/2</t>
  </si>
  <si>
    <t>Komplet okablowania o przekroju 50 mm2 do 100/SO/24/3/2 i 100/SZ/24/3/2</t>
  </si>
  <si>
    <t>Komplet okablowania o przekroju 50 mm2 do 100/SO/24/4/2 i 100/SZ/24/4/2</t>
  </si>
  <si>
    <t>Komplet okablowania o przekroju 50 mm2 do 100/SO/30/3/2 i 100/SZ/30/3/2</t>
  </si>
  <si>
    <t>Komplet okablowania o przekroju 50 mm2 do 100/SO/32/4/2 i 100/SZ/32/4/2</t>
  </si>
  <si>
    <t>Komplet okablowania o przekroju 50 mm2 do 100/SO/36/3/2 i 100/SZ/36/3/2</t>
  </si>
  <si>
    <t>Komplet okablowania o przekroju 50 mm2 do 100/SO/40/4/2 i 100/SZ/40/4/2</t>
  </si>
  <si>
    <t>Komplet okablowania o przekroju 50 mm2 do 100/SO/48/3/2 i 100/SZ/48/3/2</t>
  </si>
  <si>
    <t>Komplet okablowania o przekroju 50 mm2 do 100/SO/48/4/2 i 100/SZ/48/4/2</t>
  </si>
  <si>
    <t>Komplet okablowania o przekroju 50 mm2 do 100/SO/64/4/2 i 100/SZ/64/4/2</t>
  </si>
  <si>
    <t>Komplet okablowania o przekroju 70 mm2 do 100/SO/18/3/2 i 100/SZ/18/3/2</t>
  </si>
  <si>
    <t>Komplet okablowania o przekroju 70 mm2 do 100/SO/24/3/2 i 100/SZ/24/3/2</t>
  </si>
  <si>
    <t>Komplet okablowania o przekroju 70 mm2 do 100/SO/24/4/2 i 100/SZ/24/4/2</t>
  </si>
  <si>
    <t>Komplet okablowania o przekroju 70 mm2 do 100/SO/30/3/2 i 100/SZ/30/3/2</t>
  </si>
  <si>
    <t>Komplet okablowania o przekroju 70 mm2 do 100/SO/32/4/2 i 100/SZ/32/4/2</t>
  </si>
  <si>
    <t>Komplet okablowania o przekroju 70 mm2 do 100/SO/36/3/2 i 100/SZ/36/3/2</t>
  </si>
  <si>
    <t>Komplet okablowania o przekroju 70 mm2 do 100/SO/40/4/2 i 100/SZ/40/4/2</t>
  </si>
  <si>
    <t>Komplet okablowania o przekroju 70 mm2 do 100/SO/48/3/2 i 100/SZ/48/3/2</t>
  </si>
  <si>
    <t>Komplet okablowania o przekroju 70 mm2 do 100/SO/48/4/2 i 100/SZ/48/4/2</t>
  </si>
  <si>
    <t>Komplet okablowania o przekroju 70 mm2 do 100/SO/64/4/2 i 100/SZ/64/4/2</t>
  </si>
  <si>
    <t>Komplet okablowania o przekroju 95 mm2 do 100/SO/18/3/2 i 100/SZ/18/3/2</t>
  </si>
  <si>
    <t>Komplet okablowania o przekroju 95 mm2 do 100/SO/24/3/2 i 100/SZ/24/3/2</t>
  </si>
  <si>
    <t>Komplet okablowania o przekroju 95 mm2 do 100/SO/24/4/2 i 100/SZ/24/4/2</t>
  </si>
  <si>
    <t>Komplet okablowania o przekroju 95 mm2 do 100/SO/30/3/2 i 100/SZ/30/3/2</t>
  </si>
  <si>
    <t>Komplet okablowania o przekroju 95 mm2 do 100/SO/32/4/2 i 100/SZ/32/4/2</t>
  </si>
  <si>
    <t>Komplet okablowania o przekroju 95 mm2 do 100/SO/36/3/2 i 100/SZ/36/3/2</t>
  </si>
  <si>
    <t>Komplet okablowania o przekroju 95 mm2 do 100/SO/40/4/2 i 100/SZ/40/4/2</t>
  </si>
  <si>
    <t>Komplet okablowania o przekroju 95 mm2 do 100/SO/48/3/2 i 100/SZ/48/3/2</t>
  </si>
  <si>
    <t>Komplet okablowania o przekroju 95 mm2 do 100/SO/48/4/2 i 100/SZ/48/4/2</t>
  </si>
  <si>
    <t>Komplet okablowania o przekroju 95 mm2 do 100/SO/64/4/2 i 100/SZ/64/4/2</t>
  </si>
  <si>
    <t>Komplet okablowania o przekroju 120 mm2 do 100/SO/18/3/2 i 100/SZ/18/3/2</t>
  </si>
  <si>
    <t>Komplet okablowania o przekroju 120 mm2 do 100/SO/24/3/2 i 100/SZ/24/3/2</t>
  </si>
  <si>
    <t>Komplet okablowania o przekroju 120 mm2 do 100/SO/24/4/2 i 100/SZ/24/4/2</t>
  </si>
  <si>
    <t>Komplet okablowania o przekroju 120 mm2 do 100/SO/30/3/2 i 100/SZ/30/3/2</t>
  </si>
  <si>
    <t>Komplet okablowania o przekroju 120 mm2 do 100/SO/32/4/2 i 100/SZ/32/4/2</t>
  </si>
  <si>
    <t>Komplet okablowania o przekroju 120 mm2 do 100/SO/36/3/2 i 100/SZ/36/3/2</t>
  </si>
  <si>
    <t>Komplet okablowania o przekroju 120 mm2 do 100/SO/40/4/2 i 100/SZ/40/4/2</t>
  </si>
  <si>
    <t>Komplet okablowania o przekroju 120 mm2 do 100/SO/48/3/2 i 100/SZ/48/3/2</t>
  </si>
  <si>
    <t>Komplet okablowania o przekroju 120 mm2 do 100/SO/48/4/2 i 100/SZ/48/4/2</t>
  </si>
  <si>
    <t>Komplet okablowania o przekroju 120 mm2 do 100/SO/64/4/2 i 100/SZ/64/4/2</t>
  </si>
  <si>
    <t>Komplet okablowania o przekroju 10 mm2 do 120/SO/18/3/2 i 120/SZ/18/3/2</t>
  </si>
  <si>
    <t>Komplet okablowania o przekroju 10 mm2 do 120/SO/24/3/2 i 120/SZ/24/3/2</t>
  </si>
  <si>
    <t>Komplet okablowania o przekroju 10 mm2 do 120/SO/24/4/2 i 120/SZ/24/4/2</t>
  </si>
  <si>
    <t>Komplet okablowania o przekroju 10 mm2 do 120/SO/30/3/2 i 120/SZ/30/3/2</t>
  </si>
  <si>
    <t>Komplet okablowania o przekroju 10 mm2 do 120/SO/32/4/2 i 120/SZ/32/4/2</t>
  </si>
  <si>
    <t>Komplet okablowania o przekroju 10 mm2 do 120/SO/36/3/2 i 120/SZ/36/3/2</t>
  </si>
  <si>
    <t>Komplet okablowania o przekroju 10 mm2 do 120/SO/40/4/2 i 120/SZ/40/4/2</t>
  </si>
  <si>
    <t>Komplet okablowania o przekroju 10 mm2 do 120/SO/48/3/2 i 120/SZ/48/3/2</t>
  </si>
  <si>
    <t>Komplet okablowania o przekroju 10 mm2 do 120/SO/48/4/2 i 120/SZ/48/4/2</t>
  </si>
  <si>
    <t>Komplet okablowania o przekroju 10 mm2 do 120/SO/64/4/2 i 120/SZ/64/4/2</t>
  </si>
  <si>
    <t>Komplet okablowania o przekroju 16 mm2 do 120/SO/18/3/2 i 120/SZ/18/3/2</t>
  </si>
  <si>
    <t>Komplet okablowania o przekroju 16 mm2 do 120/SO/24/3/2 i 120/SZ/24/3/2</t>
  </si>
  <si>
    <t>Komplet okablowania o przekroju 16 mm2 do 120/SO/24/4/2 i 120/SZ/24/4/2</t>
  </si>
  <si>
    <t>Komplet okablowania o przekroju 16 mm2 do 120/SO/30/3/2 i 120/SZ/30/3/2</t>
  </si>
  <si>
    <t>Komplet okablowania o przekroju 16 mm2 do 120/SO/32/4/2 i 120/SZ/32/4/2</t>
  </si>
  <si>
    <t>Komplet okablowania o przekroju 16 mm2 do 120/SO/36/3/2 i 120/SZ/36/3/2</t>
  </si>
  <si>
    <t>Komplet okablowania o przekroju 16 mm2 do 120/SO/40/4/2 i 120/SZ/40/4/2</t>
  </si>
  <si>
    <t>Komplet okablowania o przekroju 16 mm2 do 120/SO/48/3/2 i 120/SZ/48/3/2</t>
  </si>
  <si>
    <t>Komplet okablowania o przekroju 16 mm2 do 120/SO/48/4/2 i 120/SZ/48/4/2</t>
  </si>
  <si>
    <t>Komplet okablowania o przekroju 16 mm2 do 120/SO/64/4/2 i 120/SZ/64/4/2</t>
  </si>
  <si>
    <t>Komplet okablowania o przekroju 25 mm2 do 120/SO/18/3/2 i 120/SZ/18/3/2</t>
  </si>
  <si>
    <t>Komplet okablowania o przekroju 25 mm2 do 120/SO/24/3/2 i 120/SZ/24/3/2</t>
  </si>
  <si>
    <t>Komplet okablowania o przekroju 25 mm2 do 120/SO/24/4/2 i 120/SZ/24/4/2</t>
  </si>
  <si>
    <t>Komplet okablowania o przekroju 25 mm2 do 120/SO/30/3/2 i 120/SZ/30/3/2</t>
  </si>
  <si>
    <t>Komplet okablowania o przekroju 25 mm2 do 120/SO/32/4/2 i 120/SZ/32/4/2</t>
  </si>
  <si>
    <t>Komplet okablowania o przekroju 25 mm2 do 120/SO/36/3/2 i 120/SZ/36/3/2</t>
  </si>
  <si>
    <t>Komplet okablowania o przekroju 25 mm2 do 120/SO/40/4/2 i 120/SZ/40/4/2</t>
  </si>
  <si>
    <t>Komplet okablowania o przekroju 25 mm2 do 120/SO/48/3/2 i 120/SZ/48/3/2</t>
  </si>
  <si>
    <t>Komplet okablowania o przekroju 25 mm2 do 120/SO/48/4/2 i 120/SZ/48/4/2</t>
  </si>
  <si>
    <t>Komplet okablowania o przekroju 25 mm2 do 120/SO/64/4/2 i 120/SZ/64/4/2</t>
  </si>
  <si>
    <t>Komplet okablowania o przekroju 35 mm2 do 120/SO/18/3/2 i 120/SZ/18/3/2</t>
  </si>
  <si>
    <t>Komplet okablowania o przekroju 35 mm2 do 120/SO/24/3/2 i 120/SZ/24/3/2</t>
  </si>
  <si>
    <t>Komplet okablowania o przekroju 35 mm2 do 120/SO/24/4/2 i 120/SZ/24/4/2</t>
  </si>
  <si>
    <t>Komplet okablowania o przekroju 35 mm2 do 120/SO/30/3/2 i 120/SZ/30/3/2</t>
  </si>
  <si>
    <t>Komplet okablowania o przekroju 35 mm2 do 120/SO/32/4/2 i 120/SZ/32/4/2</t>
  </si>
  <si>
    <t>Komplet okablowania o przekroju 35 mm2 do 120/SO/36/3/2 i 120/SZ/36/3/2</t>
  </si>
  <si>
    <t>Komplet okablowania o przekroju 35 mm2 do 120/SO/40/4/2 i 120/SZ/40/4/2</t>
  </si>
  <si>
    <t>Komplet okablowania o przekroju 35 mm2 do 120/SO/48/3/2 i 120/SZ/48/3/2</t>
  </si>
  <si>
    <t>Komplet okablowania o przekroju 35 mm2 do 120/SO/48/4/2 i 120/SZ/48/4/2</t>
  </si>
  <si>
    <t>Komplet okablowania o przekroju 35 mm2 do 120/SO/64/4/2 i 120/SZ/64/4/2</t>
  </si>
  <si>
    <t>Komplet okablowania o przekroju 50 mm2 do 120/SO/18/3/2 i 120/SZ/18/3/2</t>
  </si>
  <si>
    <t>Komplet okablowania o przekroju 50 mm2 do 120/SO/24/3/2 i 120/SZ/24/3/2</t>
  </si>
  <si>
    <t>Komplet okablowania o przekroju 50 mm2 do 120/SO/24/4/2 i 120/SZ/24/4/2</t>
  </si>
  <si>
    <t>Komplet okablowania o przekroju 50 mm2 do 120/SO/30/3/2 i 120/SZ/30/3/2</t>
  </si>
  <si>
    <t>Komplet okablowania o przekroju 50 mm2 do 120/SO/32/4/2 i 120/SZ/32/4/2</t>
  </si>
  <si>
    <t>Komplet okablowania o przekroju 50 mm2 do 120/SO/36/3/2 i 120/SZ/36/3/2</t>
  </si>
  <si>
    <t>Komplet okablowania o przekroju 50 mm2 do 120/SO/40/4/2 i 120/SZ/40/4/2</t>
  </si>
  <si>
    <t>Komplet okablowania o przekroju 50 mm2 do 120/SO/48/3/2 i 120/SZ/48/3/2</t>
  </si>
  <si>
    <t>Komplet okablowania o przekroju 50 mm2 do 120/SO/48/4/2 i 120/SZ/48/4/2</t>
  </si>
  <si>
    <t>Komplet okablowania o przekroju 50 mm2 do 120/SO/64/4/2 i 120/SZ/64/4/2</t>
  </si>
  <si>
    <t>Komplet okablowania o przekroju 70 mm2 do 120/SO/18/3/2 i 120/SZ/18/3/2</t>
  </si>
  <si>
    <t>Komplet okablowania o przekroju 70 mm2 do 120/SO/24/3/2 i 120/SZ/24/3/2</t>
  </si>
  <si>
    <t>Komplet okablowania o przekroju 70 mm2 do 120/SO/24/4/2 i 120/SZ/24/4/2</t>
  </si>
  <si>
    <t>Komplet okablowania o przekroju 70 mm2 do 120/SO/30/3/2 i 120/SZ/30/3/2</t>
  </si>
  <si>
    <t>Komplet okablowania o przekroju 70 mm2 do 120/SO/32/4/2 i 120/SZ/32/4/2</t>
  </si>
  <si>
    <t>Komplet okablowania o przekroju 70 mm2 do 120/SO/36/3/2 i 120/SZ/36/3/2</t>
  </si>
  <si>
    <t>Komplet okablowania o przekroju 70 mm2 do 120/SO/40/4/2 i 120/SZ/40/4/2</t>
  </si>
  <si>
    <t>Komplet okablowania o przekroju 70 mm2 do 120/SO/48/3/2 i 120/SZ/48/3/2</t>
  </si>
  <si>
    <t>Komplet okablowania o przekroju 70 mm2 do 120/SO/48/4/2 i 120/SZ/48/4/2</t>
  </si>
  <si>
    <t>Komplet okablowania o przekroju 70 mm2 do 120/SO/64/4/2 i 120/SZ/64/4/2</t>
  </si>
  <si>
    <t>Komplet okablowania o przekroju 95 mm2 do 120/SO/18/3/2 i 120/SZ/18/3/2</t>
  </si>
  <si>
    <t>Komplet okablowania o przekroju 95 mm2 do 120/SO/24/3/2 i 120/SZ/24/3/2</t>
  </si>
  <si>
    <t>Komplet okablowania o przekroju 95 mm2 do 120/SO/24/4/2 i 120/SZ/24/4/2</t>
  </si>
  <si>
    <t>Komplet okablowania o przekroju 95 mm2 do 120/SO/30/3/2 i 120/SZ/30/3/2</t>
  </si>
  <si>
    <t>Komplet okablowania o przekroju 95 mm2 do 120/SO/32/4/2 i 120/SZ/32/4/2</t>
  </si>
  <si>
    <t>Komplet okablowania o przekroju 95 mm2 do 120/SO/36/3/2 i 120/SZ/36/3/2</t>
  </si>
  <si>
    <t>Komplet okablowania o przekroju 95 mm2 do 120/SO/40/4/2 i 120/SZ/40/4/2</t>
  </si>
  <si>
    <t>Komplet okablowania o przekroju 95 mm2 do 120/SO/48/3/2 i 120/SZ/48/3/2</t>
  </si>
  <si>
    <t>Komplet okablowania o przekroju 95 mm2 do 120/SO/48/4/2 i 120/SZ/48/4/2</t>
  </si>
  <si>
    <t>Komplet okablowania o przekroju 95 mm2 do 120/SO/64/4/2 i 120/SZ/64/4/2</t>
  </si>
  <si>
    <t>Komplet okablowania o przekroju 120 mm2 do 120/SO/18/3/2 i 120/SZ/18/3/2</t>
  </si>
  <si>
    <t>Komplet okablowania o przekroju 120 mm2 do 120/SO/24/3/2 i 120/SZ/24/3/2</t>
  </si>
  <si>
    <t>Komplet okablowania o przekroju 120 mm2 do 120/SO/24/4/2 i 120/SZ/24/4/2</t>
  </si>
  <si>
    <t>Komplet okablowania o przekroju 120 mm2 do 120/SO/30/3/2 i 120/SZ/30/3/2</t>
  </si>
  <si>
    <t>Komplet okablowania o przekroju 120 mm2 do 120/SO/32/4/2 i 120/SZ/32/4/2</t>
  </si>
  <si>
    <t>Komplet okablowania o przekroju 120 mm2 do 120/SO/36/3/2 i 120/SZ/36/3/2</t>
  </si>
  <si>
    <t>Komplet okablowania o przekroju 120 mm2 do 120/SO/40/4/2 i 120/SZ/40/4/2</t>
  </si>
  <si>
    <t>Komplet okablowania o przekroju 120 mm2 do 120/SO/48/3/2 i 120/SZ/48/3/2</t>
  </si>
  <si>
    <t>Komplet okablowania o przekroju 120 mm2 do 120/SO/48/4/2 i 120/SZ/48/4/2</t>
  </si>
  <si>
    <t>Komplet okablowania o przekroju 120 mm2 do 120/SO/64/4/2 i 120/SZ/64/4/2</t>
  </si>
  <si>
    <t>Komplet okablowania o przekroju 10 mm2 do 160/SO/18/3/2 i 160/SZ/18/3/2</t>
  </si>
  <si>
    <t>Komplet okablowania o przekroju 10 mm2 do 160/SO/24/3/2 i 160/SZ/24/3/2</t>
  </si>
  <si>
    <t>Komplet okablowania o przekroju 10 mm2 do 160/SO/24/4/2 i 160/SZ/24/4/2</t>
  </si>
  <si>
    <t>Komplet okablowania o przekroju 10 mm2 do 160/SO/30/3/2 i 160/SZ/30/3/2</t>
  </si>
  <si>
    <t>Komplet okablowania o przekroju 10 mm2 do 160/SO/32/4/2 i 160/SZ/32/4/2</t>
  </si>
  <si>
    <t>Komplet okablowania o przekroju 10 mm2 do 160/SO/36/3/2 i 160/SZ/36/3/2</t>
  </si>
  <si>
    <t>Komplet okablowania o przekroju 10 mm2 do 160/SO/40/4/2 i 160/SZ/40/4/2</t>
  </si>
  <si>
    <t>Komplet okablowania o przekroju 10 mm2 do 160/SO/48/3/2 i 160/SZ/48/3/2</t>
  </si>
  <si>
    <t>Komplet okablowania o przekroju 10 mm2 do 160/SO/48/4/2 i 160/SZ/48/4/2</t>
  </si>
  <si>
    <t>Komplet okablowania o przekroju 10 mm2 do 160/SO/64/4/2 i 160/SZ/64/4/2</t>
  </si>
  <si>
    <t>Komplet okablowania o przekroju 16 mm2 do 160/SO/18/3/2 i 160/SZ/18/3/2</t>
  </si>
  <si>
    <t>Komplet okablowania o przekroju 16 mm2 do 160/SO/24/3/2 i 160/SZ/24/3/2</t>
  </si>
  <si>
    <t>Komplet okablowania o przekroju 16 mm2 do 160/SO/24/4/2 i 160/SZ/24/4/2</t>
  </si>
  <si>
    <t>Komplet okablowania o przekroju 16 mm2 do 160/SO/30/3/2 i 160/SZ/30/3/2</t>
  </si>
  <si>
    <t>Komplet okablowania o przekroju 16 mm2 do 160/SO/32/4/2 i 160/SZ/32/4/2</t>
  </si>
  <si>
    <t>Komplet okablowania o przekroju 16 mm2 do 160/SO/36/3/2 i 160/SZ/36/3/2</t>
  </si>
  <si>
    <t>Komplet okablowania o przekroju 16 mm2 do 160/SO/40/4/2 i 160/SZ/40/4/2</t>
  </si>
  <si>
    <t>Komplet okablowania o przekroju 16 mm2 do 160/SO/48/3/2 i 160/SZ/48/3/2</t>
  </si>
  <si>
    <t>Komplet okablowania o przekroju 16 mm2 do 160/SO/48/4/2 i 160/SZ/48/4/2</t>
  </si>
  <si>
    <t>Komplet okablowania o przekroju 16 mm2 do 160/SO/64/4/2 i 160/SZ/64/4/2</t>
  </si>
  <si>
    <t>Komplet okablowania o przekroju 25 mm2 do 160/SO/18/3/2 i 160/SZ/18/3/2</t>
  </si>
  <si>
    <t>Komplet okablowania o przekroju 25 mm2 do 160/SO/24/3/2 i 160/SZ/24/3/2</t>
  </si>
  <si>
    <t>Komplet okablowania o przekroju 25 mm2 do 160/SO/24/4/2 i 160/SZ/24/4/2</t>
  </si>
  <si>
    <t>Komplet okablowania o przekroju 25 mm2 do 160/SO/30/3/2 i 160/SZ/30/3/2</t>
  </si>
  <si>
    <t>Komplet okablowania o przekroju 25 mm2 do 160/SO/32/4/2 i 160/SZ/32/4/2</t>
  </si>
  <si>
    <t>Komplet okablowania o przekroju 25 mm2 do 160/SO/36/3/2 i 160/SZ/36/3/2</t>
  </si>
  <si>
    <t>Komplet okablowania o przekroju 25 mm2 do 160/SO/40/4/2 i 160/SZ/40/4/2</t>
  </si>
  <si>
    <t>Komplet okablowania o przekroju 25 mm2 do 160/SO/48/3/2 i 160/SZ/48/3/2</t>
  </si>
  <si>
    <t>Komplet okablowania o przekroju 25 mm2 do 160/SO/48/4/2 i 160/SZ/48/4/2</t>
  </si>
  <si>
    <t>Komplet okablowania o przekroju 25 mm2 do 160/SO/64/4/2 i 160/SZ/64/4/2</t>
  </si>
  <si>
    <t>Komplet okablowania o przekroju 35 mm2 do 160/SO/18/3/2 i 160/SZ/18/3/2</t>
  </si>
  <si>
    <t>Komplet okablowania o przekroju 35 mm2 do 160/SO/24/3/2 i 160/SZ/24/3/2</t>
  </si>
  <si>
    <t>Komplet okablowania o przekroju 35 mm2 do 160/SO/24/4/2 i 160/SZ/24/4/2</t>
  </si>
  <si>
    <t>Komplet okablowania o przekroju 35 mm2 do 160/SO/30/3/2 i 160/SZ/30/3/2</t>
  </si>
  <si>
    <t>Komplet okablowania o przekroju 35 mm2 do 160/SO/32/4/2 i 160/SZ/32/4/2</t>
  </si>
  <si>
    <t>Komplet okablowania o przekroju 35 mm2 do 160/SO/36/3/2 i 160/SZ/36/3/2</t>
  </si>
  <si>
    <t>Komplet okablowania o przekroju 35 mm2 do 160/SO/40/4/2 i 160/SZ/40/4/2</t>
  </si>
  <si>
    <t>Komplet okablowania o przekroju 35 mm2 do 160/SO/48/3/2 i 160/SZ/48/3/2</t>
  </si>
  <si>
    <t>Komplet okablowania o przekroju 35 mm2 do 160/SO/48/4/2 i 160/SZ/48/4/2</t>
  </si>
  <si>
    <t>Komplet okablowania o przekroju 35 mm2 do 160/SO/64/4/2 i 160/SZ/64/4/2</t>
  </si>
  <si>
    <t>Komplet okablowania o przekroju 50 mm2 do 160/SO/18/3/2 i 160/SZ/18/3/2</t>
  </si>
  <si>
    <t>Komplet okablowania o przekroju 50 mm2 do 160/SO/24/3/2 i 160/SZ/24/3/2</t>
  </si>
  <si>
    <t>Komplet okablowania o przekroju 50 mm2 do 160/SO/24/4/2 i 160/SZ/24/4/2</t>
  </si>
  <si>
    <t>Komplet okablowania o przekroju 50 mm2 do 160/SO/30/3/2 i 160/SZ/30/3/2</t>
  </si>
  <si>
    <t>Komplet okablowania o przekroju 50 mm2 do 160/SO/32/4/2 i 160/SZ/32/4/2</t>
  </si>
  <si>
    <t>Komplet okablowania o przekroju 50 mm2 do 160/SO/36/3/2 i 160/SZ/36/3/2</t>
  </si>
  <si>
    <t>Komplet okablowania o przekroju 50 mm2 do 160/SO/40/4/2 i 160/SZ/40/4/2</t>
  </si>
  <si>
    <t>Komplet okablowania o przekroju 50 mm2 do 160/SO/48/3/2 i 160/SZ/48/3/2</t>
  </si>
  <si>
    <t>Komplet okablowania o przekroju 50 mm2 do 160/SO/48/4/2 i 160/SZ/48/4/2</t>
  </si>
  <si>
    <t>Komplet okablowania o przekroju 50 mm2 do 160/SO/64/4/2 i 160/SZ/64/4/2</t>
  </si>
  <si>
    <t>Komplet okablowania o przekroju 70 mm2 do 160/SO/18/3/2 i 160/SZ/18/3/2</t>
  </si>
  <si>
    <t>Komplet okablowania o przekroju 70 mm2 do 160/SO/24/3/2 i 160/SZ/24/3/2</t>
  </si>
  <si>
    <t>Komplet okablowania o przekroju 70 mm2 do 160/SO/24/4/2 i 160/SZ/24/4/2</t>
  </si>
  <si>
    <t>Komplet okablowania o przekroju 70 mm2 do 160/SO/30/3/2 i 160/SZ/30/3/2</t>
  </si>
  <si>
    <t>Komplet okablowania o przekroju 70 mm2 do 160/SO/32/4/2 i 160/SZ/32/4/2</t>
  </si>
  <si>
    <t>Komplet okablowania o przekroju 70 mm2 do 160/SO/36/3/2 i 160/SZ/36/3/2</t>
  </si>
  <si>
    <t>Komplet okablowania o przekroju 70 mm2 do 160/SO/40/4/2 i 160/SZ/40/4/2</t>
  </si>
  <si>
    <t>Komplet okablowania o przekroju 70 mm2 do 160/SO/48/3/2 i 160/SZ/48/3/2</t>
  </si>
  <si>
    <t>Komplet okablowania o przekroju 70 mm2 do 160/SO/48/4/2 i 160/SZ/48/4/2</t>
  </si>
  <si>
    <t>Komplet okablowania o przekroju 70 mm2 do 160/SO/64/4/2 i 160/SZ/64/4/2</t>
  </si>
  <si>
    <t>Komplet okablowania o przekroju 95 mm2 do 160/SO/18/3/2 i 160/SZ/18/3/2</t>
  </si>
  <si>
    <t>Komplet okablowania o przekroju 95 mm2 do 160/SO/24/3/2 i 160/SZ/24/3/2</t>
  </si>
  <si>
    <t>Komplet okablowania o przekroju 95 mm2 do 160/SO/24/4/2 i 160/SZ/24/4/2</t>
  </si>
  <si>
    <t>Komplet okablowania o przekroju 95 mm2 do 160/SO/30/3/2 i 160/SZ/30/3/2</t>
  </si>
  <si>
    <t>Komplet okablowania o przekroju 95 mm2 do 160/SO/32/4/2 i 160/SZ/32/4/2</t>
  </si>
  <si>
    <t>Komplet okablowania o przekroju 95 mm2 do 160/SO/36/3/2 i 160/SZ/36/3/2</t>
  </si>
  <si>
    <t>Komplet okablowania o przekroju 95 mm2 do 160/SO/40/4/2 i 160/SZ/40/4/2</t>
  </si>
  <si>
    <t>Komplet okablowania o przekroju 95 mm2 do 160/SO/48/3/2 i 160/SZ/48/3/2</t>
  </si>
  <si>
    <t>Komplet okablowania o przekroju 95 mm2 do 160/SO/48/4/2 i 160/SZ/48/4/2</t>
  </si>
  <si>
    <t>Komplet okablowania o przekroju 95 mm2 do 160/SO/64/4/2 i 160/SZ/64/4/2</t>
  </si>
  <si>
    <t>Komplet okablowania o przekroju 120 mm2 do 160/SO/18/3/2 i 160/SZ/18/3/2</t>
  </si>
  <si>
    <t>Komplet okablowania o przekroju 120 mm2 do 160/SO/24/3/2 i 160/SZ/24/3/2</t>
  </si>
  <si>
    <t>Komplet okablowania o przekroju 120 mm2 do 160/SO/24/4/2 i 160/SZ/24/4/2</t>
  </si>
  <si>
    <t>Komplet okablowania o przekroju 120 mm2 do 160/SO/30/3/2 i 160/SZ/30/3/2</t>
  </si>
  <si>
    <t>Komplet okablowania o przekroju 120 mm2 do 160/SO/32/4/2 i 160/SZ/32/4/2</t>
  </si>
  <si>
    <t>Komplet okablowania o przekroju 120 mm2 do 160/SO/36/3/2 i 160/SZ/36/3/2</t>
  </si>
  <si>
    <t>Komplet okablowania o przekroju 120 mm2 do 160/SO/40/4/2 i 160/SZ/40/4/2</t>
  </si>
  <si>
    <t>Komplet okablowania o przekroju 120 mm2 do 160/SO/48/3/2 i 160/SZ/48/3/2</t>
  </si>
  <si>
    <t>Komplet okablowania o przekroju 120 mm2 do 160/SO/48/4/2 i 160/SZ/48/4/2</t>
  </si>
  <si>
    <t>Komplet okablowania o przekroju 120 mm2 do 160/SO/64/4/2 i 160/SZ/64/4/2</t>
  </si>
  <si>
    <t>Komplet okablowania o przekroju 10 mm2 do 200/SO/18/3/2 i 200/SZ/18/3/2</t>
  </si>
  <si>
    <t>Komplet okablowania o przekroju 10 mm2 do 200/SO/24/3/2 i 200/SZ/24/3/2</t>
  </si>
  <si>
    <t>Komplet okablowania o przekroju 10 mm2 do 200/SO/24/4/2 i 200/SZ/24/4/2</t>
  </si>
  <si>
    <t>Komplet okablowania o przekroju 10 mm2 do 200/SO/30/3/2 i 200/SZ/30/3/2</t>
  </si>
  <si>
    <t>Komplet okablowania o przekroju 10 mm2 do 200/SO/32/4/2 i 200/SZ/32/4/2</t>
  </si>
  <si>
    <t>Komplet okablowania o przekroju 10 mm2 do 200/SO/36/3/2 i 200/SZ/36/3/2</t>
  </si>
  <si>
    <t>Komplet okablowania o przekroju 10 mm2 do 200/SO/40/4/2 i 200/SZ/40/4/2</t>
  </si>
  <si>
    <t>Komplet okablowania o przekroju 10 mm2 do 200/SO/48/3/2 i 200/SZ/48/3/2</t>
  </si>
  <si>
    <t>Komplet okablowania o przekroju 10 mm2 do 200/SO/48/4/2 i 200/SZ/48/4/2</t>
  </si>
  <si>
    <t>Komplet okablowania o przekroju 10 mm2 do 200/SO/64/4/2 i 200/SZ/64/4/2</t>
  </si>
  <si>
    <t>Komplet okablowania o przekroju 16 mm2 do 200/SO/18/3/2 i 200/SZ/18/3/2</t>
  </si>
  <si>
    <t>Komplet okablowania o przekroju 16 mm2 do 200/SO/24/3/2 i 200/SZ/24/3/2</t>
  </si>
  <si>
    <t>Komplet okablowania o przekroju 16 mm2 do 200/SO/24/4/2 i 200/SZ/24/4/2</t>
  </si>
  <si>
    <t>Komplet okablowania o przekroju 16 mm2 do 200/SO/30/3/2 i 200/SZ/30/3/2</t>
  </si>
  <si>
    <t>Komplet okablowania o przekroju 16 mm2 do 200/SO/32/4/2 i 200/SZ/32/4/2</t>
  </si>
  <si>
    <t>Komplet okablowania o przekroju 16 mm2 do 200/SO/36/3/2 i 200/SZ/36/3/2</t>
  </si>
  <si>
    <t>Komplet okablowania o przekroju 16 mm2 do 200/SO/40/4/2 i 200/SZ/40/4/2</t>
  </si>
  <si>
    <t>Komplet okablowania o przekroju 16 mm2 do 200/SO/48/3/2 i 200/SZ/48/3/2</t>
  </si>
  <si>
    <t>Komplet okablowania o przekroju 16 mm2 do 200/SO/48/4/2 i 200/SZ/48/4/2</t>
  </si>
  <si>
    <t>Komplet okablowania o przekroju 16 mm2 do 200/SO/64/4/2 i 200/SZ/64/4/2</t>
  </si>
  <si>
    <t>Komplet okablowania o przekroju 25 mm2 do 200/SO/18/3/2 i 200/SZ/18/3/2</t>
  </si>
  <si>
    <t>Komplet okablowania o przekroju 25 mm2 do 200/SO/24/3/2 i 200/SZ/24/3/2</t>
  </si>
  <si>
    <t>Komplet okablowania o przekroju 25 mm2 do 200/SO/24/4/2 i 200/SZ/24/4/2</t>
  </si>
  <si>
    <t>Komplet okablowania o przekroju 25 mm2 do 200/SO/30/3/2 i 200/SZ/30/3/2</t>
  </si>
  <si>
    <t>Komplet okablowania o przekroju 25 mm2 do 200/SO/32/4/2 i 200/SZ/32/4/2</t>
  </si>
  <si>
    <t>Komplet okablowania o przekroju 25 mm2 do 200/SO/36/3/2 i 200/SZ/36/3/2</t>
  </si>
  <si>
    <t>Komplet okablowania o przekroju 25 mm2 do 200/SO/40/4/2 i 200/SZ/40/4/2</t>
  </si>
  <si>
    <t>Komplet okablowania o przekroju 25 mm2 do 200/SO/48/3/2 i 200/SZ/48/3/2</t>
  </si>
  <si>
    <t>Komplet okablowania o przekroju 25 mm2 do 200/SO/48/4/2 i 200/SZ/48/4/2</t>
  </si>
  <si>
    <t>Komplet okablowania o przekroju 25 mm2 do 200/SO/64/4/2 i 200/SZ/64/4/2</t>
  </si>
  <si>
    <t>Komplet okablowania o przekroju 35 mm2 do 200/SO/18/3/2 i 200/SZ/18/3/2</t>
  </si>
  <si>
    <t>Komplet okablowania o przekroju 35 mm2 do 200/SO/24/3/2 i 200/SZ/24/3/2</t>
  </si>
  <si>
    <t>Komplet okablowania o przekroju 35 mm2 do 200/SO/24/4/2 i 200/SZ/24/4/2</t>
  </si>
  <si>
    <t>Komplet okablowania o przekroju 35 mm2 do 200/SO/30/3/2 i 200/SZ/30/3/2</t>
  </si>
  <si>
    <t>Komplet okablowania o przekroju 35 mm2 do 200/SO/32/4/2 i 200/SZ/32/4/2</t>
  </si>
  <si>
    <t>Komplet okablowania o przekroju 35 mm2 do 200/SO/36/3/2 i 200/SZ/36/3/2</t>
  </si>
  <si>
    <t>Komplet okablowania o przekroju 35 mm2 do 200/SO/40/4/2 i 200/SZ/40/4/2</t>
  </si>
  <si>
    <t>Komplet okablowania o przekroju 35 mm2 do 200/SO/48/3/2 i 200/SZ/48/3/2</t>
  </si>
  <si>
    <t>Komplet okablowania o przekroju 35 mm2 do 200/SO/48/4/2 i 200/SZ/48/4/2</t>
  </si>
  <si>
    <t>Komplet okablowania o przekroju 35 mm2 do 200/SO/64/4/2 i 200/SZ/64/4/2</t>
  </si>
  <si>
    <t>Komplet okablowania o przekroju 50 mm2 do 200/SO/18/3/2 i 200/SZ/18/3/2</t>
  </si>
  <si>
    <t>Komplet okablowania o przekroju 50 mm2 do 200/SO/24/3/2 i 200/SZ/24/3/2</t>
  </si>
  <si>
    <t>Komplet okablowania o przekroju 50 mm2 do 200/SO/24/4/2 i 200/SZ/24/4/2</t>
  </si>
  <si>
    <t>Komplet okablowania o przekroju 50 mm2 do 200/SO/30/3/2 i 200/SZ/30/3/2</t>
  </si>
  <si>
    <t>Komplet okablowania o przekroju 50 mm2 do 200/SO/32/4/2 i 200/SZ/32/4/2</t>
  </si>
  <si>
    <t>Komplet okablowania o przekroju 50 mm2 do 200/SO/36/3/2 i 200/SZ/36/3/2</t>
  </si>
  <si>
    <t>Komplet okablowania o przekroju 50 mm2 do 200/SO/40/4/2 i 200/SZ/40/4/2</t>
  </si>
  <si>
    <t>Komplet okablowania o przekroju 50 mm2 do 200/SO/48/3/2 i 200/SZ/48/3/2</t>
  </si>
  <si>
    <t>Komplet okablowania o przekroju 50 mm2 do 200/SO/48/4/2 i 200/SZ/48/4/2</t>
  </si>
  <si>
    <t>Komplet okablowania o przekroju 50 mm2 do 200/SO/64/4/2 i 200/SZ/64/4/2</t>
  </si>
  <si>
    <t>Komplet okablowania o przekroju 70 mm2 do 200/SO/18/3/2 i 200/SZ/18/3/2</t>
  </si>
  <si>
    <t>Komplet okablowania o przekroju 70 mm2 do 200/SO/24/3/2 i 200/SZ/24/3/2</t>
  </si>
  <si>
    <t>Komplet okablowania o przekroju 70 mm2 do 200/SO/24/4/2 i 200/SZ/24/4/2</t>
  </si>
  <si>
    <t>Komplet okablowania o przekroju 70 mm2 do 200/SO/30/3/2 i 200/SZ/30/3/2</t>
  </si>
  <si>
    <t>Komplet okablowania o przekroju 70 mm2 do 200/SO/32/4/2 i 200/SZ/32/4/2</t>
  </si>
  <si>
    <t>Komplet okablowania o przekroju 70 mm2 do 200/SO/36/3/2 i 200/SZ/36/3/2</t>
  </si>
  <si>
    <t>Komplet okablowania o przekroju 70 mm2 do 200/SO/40/4/2 i 200/SZ/40/4/2</t>
  </si>
  <si>
    <t>Komplet okablowania o przekroju 70 mm2 do 200/SO/48/3/2 i 200/SZ/48/3/2</t>
  </si>
  <si>
    <t>Komplet okablowania o przekroju 70 mm2 do 200/SO/48/4/2 i 200/SZ/48/4/2</t>
  </si>
  <si>
    <t>Komplet okablowania o przekroju 70 mm2 do 200/SO/64/4/2 i 200/SZ/64/4/2</t>
  </si>
  <si>
    <t>Komplet okablowania o przekroju 95 mm2 do 200/SO/18/3/2 i 200/SZ/18/3/2</t>
  </si>
  <si>
    <t>Komplet okablowania o przekroju 95 mm2 do 200/SO/24/3/2 i 200/SZ/24/3/2</t>
  </si>
  <si>
    <t>Komplet okablowania o przekroju 95 mm2 do 200/SO/24/4/2 i 200/SZ/24/4/2</t>
  </si>
  <si>
    <t>Komplet okablowania o przekroju 95 mm2 do 200/SO/30/3/2 i 200/SZ/30/3/2</t>
  </si>
  <si>
    <t>Komplet okablowania o przekroju 95 mm2 do 200/SO/32/4/2 i 200/SZ/32/4/2</t>
  </si>
  <si>
    <t>Komplet okablowania o przekroju 95 mm2 do 200/SO/36/3/2 i 200/SZ/36/3/2</t>
  </si>
  <si>
    <t>Komplet okablowania o przekroju 95 mm2 do 200/SO/40/4/2 i 200/SZ/40/4/2</t>
  </si>
  <si>
    <t>Komplet okablowania o przekroju 95 mm2 do 200/SO/48/3/2 i 200/SZ/48/3/2</t>
  </si>
  <si>
    <t>Komplet okablowania o przekroju 95 mm2 do 200/SO/48/4/2 i 200/SZ/48/4/2</t>
  </si>
  <si>
    <t>Komplet okablowania o przekroju 95 mm2 do 200/SO/64/4/2 i 200/SZ/64/4/2</t>
  </si>
  <si>
    <t>Komplet okablowania o przekroju 120 mm2 do 200/SO/18/3/2 i 200/SZ/18/3/2</t>
  </si>
  <si>
    <t>Komplet okablowania o przekroju 120 mm2 do 200/SO/24/3/2 i 200/SZ/24/3/2</t>
  </si>
  <si>
    <t>Komplet okablowania o przekroju 120 mm2 do 200/SO/24/4/2 i 200/SZ/24/4/2</t>
  </si>
  <si>
    <t>Komplet okablowania o przekroju 120 mm2 do 200/SO/30/3/2 i 200/SZ/30/3/2</t>
  </si>
  <si>
    <t>Komplet okablowania o przekroju 120 mm2 do 200/SO/32/4/2 i 200/SZ/32/4/2</t>
  </si>
  <si>
    <t>Komplet okablowania o przekroju 120 mm2 do 200/SO/36/3/2 i 200/SZ/36/3/2</t>
  </si>
  <si>
    <t>Komplet okablowania o przekroju 120 mm2 do 200/SO/40/4/2 i 200/SZ/40/4/2</t>
  </si>
  <si>
    <t>Komplet okablowania o przekroju 120 mm2 do 200/SO/48/3/2 i 200/SZ/48/3/2</t>
  </si>
  <si>
    <t>Komplet okablowania o przekroju 120 mm2 do 200/SO/48/4/2 i 200/SZ/48/4/2</t>
  </si>
  <si>
    <t>Komplet okablowania o przekroju 120 mm2 do 200/SO/64/4/2 i 200/SZ/64/4/2</t>
  </si>
  <si>
    <t>Komplet okablowania o przekroju 10 mm2 do 230/SO/18/3/2 i 230/SZ/18/3/2</t>
  </si>
  <si>
    <t>Komplet okablowania o przekroju 10 mm2 do 230/SO/24/3/2 i 230/SZ/24/3/2</t>
  </si>
  <si>
    <t>Komplet okablowania o przekroju 10 mm2 do 230/SO/24/4/2 i 230/SZ/24/4/2</t>
  </si>
  <si>
    <t>Komplet okablowania o przekroju 10 mm2 do 230/SO/30/3/2 i 230/SZ/30/3/2</t>
  </si>
  <si>
    <t>Komplet okablowania o przekroju 10 mm2 do 230/SO/32/4/2 i 230/SZ/32/4/2</t>
  </si>
  <si>
    <t>Komplet okablowania o przekroju 10 mm2 do 230/SO/36/3/2 i 230/SZ/36/3/2</t>
  </si>
  <si>
    <t>Komplet okablowania o przekroju 10 mm2 do 230/SO/40/4/2 i 230/SZ/40/4/2</t>
  </si>
  <si>
    <t>Komplet okablowania o przekroju 10 mm2 do 230/SO/48/3/2 i 230/SZ/48/3/2</t>
  </si>
  <si>
    <t>Komplet okablowania o przekroju 10 mm2 do 230/SO/48/4/2 i 230/SZ/48/4/2</t>
  </si>
  <si>
    <t>Komplet okablowania o przekroju 10 mm2 do 230/SO/64/4/2 i 230/SZ/64/4/2</t>
  </si>
  <si>
    <t>Komplet okablowania o przekroju 16 mm2 do 230/SO/18/3/2 i 230/SZ/18/3/2</t>
  </si>
  <si>
    <t>Komplet okablowania o przekroju 16 mm2 do 230/SO/24/3/2 i 230/SZ/24/3/2</t>
  </si>
  <si>
    <t>Komplet okablowania o przekroju 16 mm2 do 230/SO/24/4/2 i 230/SZ/24/4/2</t>
  </si>
  <si>
    <t>Komplet okablowania o przekroju 16 mm2 do 230/SO/30/3/2 i 230/SZ/30/3/2</t>
  </si>
  <si>
    <t>Komplet okablowania o przekroju 16 mm2 do 230/SO/32/4/2 i 230/SZ/32/4/2</t>
  </si>
  <si>
    <t>Komplet okablowania o przekroju 16 mm2 do 230/SO/36/3/2 i 230/SZ/36/3/2</t>
  </si>
  <si>
    <t>Komplet okablowania o przekroju 16 mm2 do 230/SO/40/4/2 i 230/SZ/40/4/2</t>
  </si>
  <si>
    <t>Komplet okablowania o przekroju 16 mm2 do 230/SO/48/3/2 i 230/SZ/48/3/2</t>
  </si>
  <si>
    <t>Komplet okablowania o przekroju 16 mm2 do 230/SO/48/4/2 i 230/SZ/48/4/2</t>
  </si>
  <si>
    <t>Komplet okablowania o przekroju 16 mm2 do 230/SO/64/4/2 i 230/SZ/64/4/2</t>
  </si>
  <si>
    <t>Komplet okablowania o przekroju 25 mm2 do 230/SO/18/3/2 i 230/SZ/18/3/2</t>
  </si>
  <si>
    <t>Komplet okablowania o przekroju 25 mm2 do 230/SO/24/3/2 i 230/SZ/24/3/2</t>
  </si>
  <si>
    <t>Komplet okablowania o przekroju 25 mm2 do 230/SO/24/4/2 i 230/SZ/24/4/2</t>
  </si>
  <si>
    <t>Komplet okablowania o przekroju 25 mm2 do 230/SO/30/3/2 i 230/SZ/30/3/2</t>
  </si>
  <si>
    <t>Komplet okablowania o przekroju 25 mm2 do 230/SO/32/4/2 i 230/SZ/32/4/2</t>
  </si>
  <si>
    <t>Komplet okablowania o przekroju 25 mm2 do 230/SO/36/3/2 i 230/SZ/36/3/2</t>
  </si>
  <si>
    <t>Komplet okablowania o przekroju 25 mm2 do 230/SO/40/4/2 i 230/SZ/40/4/2</t>
  </si>
  <si>
    <t>Komplet okablowania o przekroju 25 mm2 do 230/SO/48/3/2 i 230/SZ/48/3/2</t>
  </si>
  <si>
    <t>Komplet okablowania o przekroju 25 mm2 do 230/SO/48/4/2 i 230/SZ/48/4/2</t>
  </si>
  <si>
    <t>Komplet okablowania o przekroju 25 mm2 do 230/SO/64/4/2 i 230/SZ/64/4/2</t>
  </si>
  <si>
    <t>Komplet okablowania o przekroju 35 mm2 do 230/SO/18/3/2 i 230/SZ/18/3/2</t>
  </si>
  <si>
    <t>Komplet okablowania o przekroju 35 mm2 do 230/SO/24/3/2 i 230/SZ/24/3/2</t>
  </si>
  <si>
    <t>Komplet okablowania o przekroju 35 mm2 do 230/SO/24/4/2 i 230/SZ/24/4/2</t>
  </si>
  <si>
    <t>Komplet okablowania o przekroju 35 mm2 do 230/SO/30/3/2 i 230/SZ/30/3/2</t>
  </si>
  <si>
    <t>Komplet okablowania o przekroju 35 mm2 do 230/SO/32/4/2 i 230/SZ/32/4/2</t>
  </si>
  <si>
    <t>Komplet okablowania o przekroju 35 mm2 do 230/SO/36/3/2 i 230/SZ/36/3/2</t>
  </si>
  <si>
    <t>Komplet okablowania o przekroju 35 mm2 do 230/SO/40/4/2 i 230/SZ/40/4/2</t>
  </si>
  <si>
    <t>Komplet okablowania o przekroju 35 mm2 do 230/SO/48/3/2 i 230/SZ/48/3/2</t>
  </si>
  <si>
    <t>Komplet okablowania o przekroju 35 mm2 do 230/SO/48/4/2 i 230/SZ/48/4/2</t>
  </si>
  <si>
    <t>Komplet okablowania o przekroju 35 mm2 do 230/SO/64/4/2 i 230/SZ/64/4/2</t>
  </si>
  <si>
    <t>Komplet okablowania o przekroju 50 mm2 do 230/SO/18/3/2 i 230/SZ/18/3/2</t>
  </si>
  <si>
    <t>Komplet okablowania o przekroju 50 mm2 do 230/SO/24/3/2 i 230/SZ/24/3/2</t>
  </si>
  <si>
    <t>Komplet okablowania o przekroju 50 mm2 do 230/SO/24/4/2 i 230/SZ/24/4/2</t>
  </si>
  <si>
    <t>Komplet okablowania o przekroju 50 mm2 do 230/SO/30/3/2 i 230/SZ/30/3/2</t>
  </si>
  <si>
    <t>Komplet okablowania o przekroju 50 mm2 do 230/SO/32/4/2 i 230/SZ/32/4/2</t>
  </si>
  <si>
    <t>Komplet okablowania o przekroju 50 mm2 do 230/SO/36/3/2 i 230/SZ/36/3/2</t>
  </si>
  <si>
    <t>Komplet okablowania o przekroju 50 mm2 do 230/SO/40/4/2 i 230/SZ/40/4/2</t>
  </si>
  <si>
    <t>Komplet okablowania o przekroju 50 mm2 do 230/SO/48/3/2 i 230/SZ/48/3/2</t>
  </si>
  <si>
    <t>Komplet okablowania o przekroju 50 mm2 do 230/SO/48/4/2 i 230/SZ/48/4/2</t>
  </si>
  <si>
    <t>Komplet okablowania o przekroju 50 mm2 do 230/SO/64/4/2 i 230/SZ/64/4/2</t>
  </si>
  <si>
    <t>Komplet okablowania o przekroju 70 mm2 do 230/SO/18/3/2 i 230/SZ/18/3/2</t>
  </si>
  <si>
    <t>Komplet okablowania o przekroju 70 mm2 do 230/SO/24/3/2 i 230/SZ/24/3/2</t>
  </si>
  <si>
    <t>Komplet okablowania o przekroju 70 mm2 do 230/SO/24/4/2 i 230/SZ/24/4/2</t>
  </si>
  <si>
    <t>Komplet okablowania o przekroju 70 mm2 do 230/SO/30/3/2 i 230/SZ/30/3/2</t>
  </si>
  <si>
    <t>Komplet okablowania o przekroju 70 mm2 do 230/SO/32/4/2 i 230/SZ/32/4/2</t>
  </si>
  <si>
    <t>Komplet okablowania o przekroju 70 mm2 do 230/SO/36/3/2 i 230/SZ/36/3/2</t>
  </si>
  <si>
    <t>Komplet okablowania o przekroju 70 mm2 do 230/SO/40/4/2 i 230/SZ/40/4/2</t>
  </si>
  <si>
    <t>Komplet okablowania o przekroju 70 mm2 do 230/SO/48/3/2 i 230/SZ/48/3/2</t>
  </si>
  <si>
    <t>Komplet okablowania o przekroju 70 mm2 do 230/SO/48/4/2 i 230/SZ/48/4/2</t>
  </si>
  <si>
    <t>Komplet okablowania o przekroju 70 mm2 do 230/SO/64/4/2 i 230/SZ/64/4/2</t>
  </si>
  <si>
    <t>Komplet okablowania o przekroju 95 mm2 do 230/SO/18/3/2 i 230/SZ/18/3/2</t>
  </si>
  <si>
    <t>Komplet okablowania o przekroju 95 mm2 do 230/SO/24/3/2 i 230/SZ/24/3/2</t>
  </si>
  <si>
    <t>Komplet okablowania o przekroju 95 mm2 do 230/SO/24/4/2 i 230/SZ/24/4/2</t>
  </si>
  <si>
    <t>Komplet okablowania o przekroju 95 mm2 do 230/SO/30/3/2 i 230/SZ/30/3/2</t>
  </si>
  <si>
    <t>Komplet okablowania o przekroju 95 mm2 do 230/SO/32/4/2 i 230/SZ/32/4/2</t>
  </si>
  <si>
    <t>Komplet okablowania o przekroju 95 mm2 do 230/SO/36/3/2 i 230/SZ/36/3/2</t>
  </si>
  <si>
    <t>Komplet okablowania o przekroju 95 mm2 do 230/SO/40/4/2 i 230/SZ/40/4/2</t>
  </si>
  <si>
    <t>Komplet okablowania o przekroju 95 mm2 do 230/SO/48/3/2 i 230/SZ/48/3/2</t>
  </si>
  <si>
    <t>Komplet okablowania o przekroju 95 mm2 do 230/SO/48/4/2 i 230/SZ/48/4/2</t>
  </si>
  <si>
    <t>Komplet okablowania o przekroju 95 mm2 do 230/SO/64/4/2 i 230/SZ/64/4/2</t>
  </si>
  <si>
    <t>Komplet okablowania o przekroju 120 mm2 do 230/SO/18/3/2 i 230/SZ/18/3/2</t>
  </si>
  <si>
    <t>Komplet okablowania o przekroju 120 mm2 do 230/SO/24/3/2 i 230/SZ/24/3/2</t>
  </si>
  <si>
    <t>Komplet okablowania o przekroju 120 mm2 do 230/SO/24/4/2 i 230/SZ/24/4/2</t>
  </si>
  <si>
    <t>Komplet okablowania o przekroju 120 mm2 do 230/SO/30/3/2 i 230/SZ/30/3/2</t>
  </si>
  <si>
    <t>Komplet okablowania o przekroju 120 mm2 do 230/SO/32/4/2 i 230/SZ/32/4/2</t>
  </si>
  <si>
    <t>Komplet okablowania o przekroju 120 mm2 do 230/SO/36/3/2 i 230/SZ/36/3/2</t>
  </si>
  <si>
    <t>Komplet okablowania o przekroju 120 mm2 do 230/SO/40/4/2 i 230/SZ/40/4/2</t>
  </si>
  <si>
    <t>Komplet okablowania o przekroju 120 mm2 do 230/SO/48/3/2 i 230/SZ/48/3/2</t>
  </si>
  <si>
    <t>Komplet okablowania o przekroju 120 mm2 do 230/SO/48/4/2 i 230/SZ/48/4/2</t>
  </si>
  <si>
    <t>Komplet okablowania o przekroju 120 mm2 do 230/SO/64/4/2 i 230/SZ/64/4/2</t>
  </si>
  <si>
    <t>Accesories for batteries</t>
  </si>
  <si>
    <t>Cable connectors</t>
  </si>
  <si>
    <t>Gabaryt akumulatora</t>
  </si>
  <si>
    <t>10</t>
  </si>
  <si>
    <t>16</t>
  </si>
  <si>
    <t>25</t>
  </si>
  <si>
    <t>35</t>
  </si>
  <si>
    <t>50</t>
  </si>
  <si>
    <t>70</t>
  </si>
  <si>
    <t>95</t>
  </si>
  <si>
    <t>120</t>
  </si>
  <si>
    <t>TCL 40-12</t>
  </si>
  <si>
    <t>TCL 55-12</t>
  </si>
  <si>
    <t>TCL 65-12</t>
  </si>
  <si>
    <t>TCL 80-12</t>
  </si>
  <si>
    <t>TCL 100-12</t>
  </si>
  <si>
    <t>TCL 120-12</t>
  </si>
  <si>
    <t>TCL 150-12</t>
  </si>
  <si>
    <t>TCL 200-12</t>
  </si>
  <si>
    <t>TCL 12-12</t>
  </si>
  <si>
    <t>TCL 18-12</t>
  </si>
  <si>
    <t>TCL 26-12</t>
  </si>
  <si>
    <t>model</t>
  </si>
  <si>
    <t>EP 5-12 T2</t>
  </si>
  <si>
    <t>EP 7,2-12 T2</t>
  </si>
  <si>
    <t>EV 6-12 T1T2</t>
  </si>
  <si>
    <t>EV 7-12 T2</t>
  </si>
  <si>
    <t>EV 9-12 T2</t>
  </si>
  <si>
    <t>EVL 9-12 T2</t>
  </si>
  <si>
    <t>EPS 28-12</t>
  </si>
  <si>
    <t>EPL 7,2-12 T2</t>
  </si>
  <si>
    <t>EPL 100-12 FT</t>
  </si>
  <si>
    <t>AM 5-12 T2</t>
  </si>
  <si>
    <t>AM 7-12 T2</t>
  </si>
  <si>
    <t>AV 9-12 T2</t>
  </si>
  <si>
    <t>AML 7-12 T2</t>
  </si>
  <si>
    <t>AML 9-12 T2</t>
  </si>
  <si>
    <t>TCL 7,2-12 T2</t>
  </si>
  <si>
    <t>TCL 9-12 T2</t>
  </si>
  <si>
    <t>TCL 28-12 W</t>
  </si>
  <si>
    <t>BP 2,3-12</t>
  </si>
  <si>
    <t>BP 3,6-12</t>
  </si>
  <si>
    <t>TC 3-6</t>
  </si>
  <si>
    <t>TC 12-6</t>
  </si>
  <si>
    <t>TC 1,2-12</t>
  </si>
  <si>
    <t>TC 2,3-12</t>
  </si>
  <si>
    <t>TC 3,6-12</t>
  </si>
  <si>
    <t>TC 4,5-12</t>
  </si>
  <si>
    <t>TC 7-12</t>
  </si>
  <si>
    <t>TC 12-12</t>
  </si>
  <si>
    <t>TC 18-12</t>
  </si>
  <si>
    <t>TC 26-12</t>
  </si>
  <si>
    <t>TC 45-12</t>
  </si>
  <si>
    <t>TC 65-12</t>
  </si>
  <si>
    <t>FGB 7-12</t>
  </si>
  <si>
    <t>FGB 18-12</t>
  </si>
  <si>
    <t>lp</t>
  </si>
  <si>
    <t>kod GTIN</t>
  </si>
  <si>
    <t>EH 7-12 T1</t>
  </si>
  <si>
    <t>EH 7-12 T2</t>
  </si>
  <si>
    <t>EH 9-12 T2</t>
  </si>
  <si>
    <t>EH 12-12</t>
  </si>
  <si>
    <t>EH 17-12</t>
  </si>
  <si>
    <t>EH 28-12</t>
  </si>
  <si>
    <t>EH 42-12</t>
  </si>
  <si>
    <t>EH 65-12</t>
  </si>
  <si>
    <t>EH 100-12</t>
  </si>
  <si>
    <t>EH 120-12</t>
  </si>
  <si>
    <t>EH 160-12</t>
  </si>
  <si>
    <t>EH 200-12</t>
  </si>
  <si>
    <t>EH 230-12</t>
  </si>
  <si>
    <t>EPS 180-6</t>
  </si>
  <si>
    <t>EPL 170-6</t>
  </si>
  <si>
    <t>EC 7-12 T1</t>
  </si>
  <si>
    <t>EC 12-12</t>
  </si>
  <si>
    <t>EC 17-12</t>
  </si>
  <si>
    <t>EC 26-12</t>
  </si>
  <si>
    <t>EC 40-12</t>
  </si>
  <si>
    <t>EC 65-12</t>
  </si>
  <si>
    <t>EC 80-12</t>
  </si>
  <si>
    <t>EC 100-12</t>
  </si>
  <si>
    <t>EVC 20-12</t>
  </si>
  <si>
    <t>EVC 24-12</t>
  </si>
  <si>
    <t>EVC 26-12</t>
  </si>
  <si>
    <t>EVC 35-12</t>
  </si>
  <si>
    <t>EVC 50-12</t>
  </si>
  <si>
    <t>EVC 70-12</t>
  </si>
  <si>
    <t>EPL 26-12 FTN</t>
  </si>
  <si>
    <t>EPL 60-12 FTN</t>
  </si>
  <si>
    <t>EPL 85-12 FTN</t>
  </si>
  <si>
    <t>EPL100-12 FTN</t>
  </si>
  <si>
    <t>EPL125-12 FTN</t>
  </si>
  <si>
    <t>EPL155-12 FTN</t>
  </si>
  <si>
    <t>EPL180-12 FTN</t>
  </si>
  <si>
    <t>EXL 200N</t>
  </si>
  <si>
    <t>EXL 260N</t>
  </si>
  <si>
    <t>EXL 300N</t>
  </si>
  <si>
    <t>EXL 400N</t>
  </si>
  <si>
    <t>EXL 500N</t>
  </si>
  <si>
    <t>EXL 600N</t>
  </si>
  <si>
    <t>EXL 800N</t>
  </si>
  <si>
    <t>EXL 1000N</t>
  </si>
  <si>
    <t>EXL 1200N</t>
  </si>
  <si>
    <t>EXL 1500N</t>
  </si>
  <si>
    <t>EXL 1600N</t>
  </si>
  <si>
    <t>EXL 2000N</t>
  </si>
  <si>
    <t>EXL 3000N</t>
  </si>
  <si>
    <t>EGR 200-6</t>
  </si>
  <si>
    <t>EGR 6,5-12</t>
  </si>
  <si>
    <t>EGR 30-12</t>
  </si>
  <si>
    <t>EGR 70-12</t>
  </si>
  <si>
    <t>EGR 80-12</t>
  </si>
  <si>
    <t>EGR 110-12</t>
  </si>
  <si>
    <t>EGR 120-12</t>
  </si>
  <si>
    <t>EGR 160-12</t>
  </si>
  <si>
    <t>EGR 210-12</t>
  </si>
  <si>
    <t>EGC 180-6</t>
  </si>
  <si>
    <t>EGC 26-12</t>
  </si>
  <si>
    <t>EGC 63-12</t>
  </si>
  <si>
    <t>EGC 70-12</t>
  </si>
  <si>
    <t>EGC 100-12</t>
  </si>
  <si>
    <t>EGC 105-12</t>
  </si>
  <si>
    <t>EGC 135-12</t>
  </si>
  <si>
    <t>EGC 180-12</t>
  </si>
  <si>
    <t>EGS 215-6</t>
  </si>
  <si>
    <t>EGS 33-12</t>
  </si>
  <si>
    <t>EGS 75-12</t>
  </si>
  <si>
    <t>EGS 85-12</t>
  </si>
  <si>
    <t>EGS 120-12</t>
  </si>
  <si>
    <t>EGS 130-12</t>
  </si>
  <si>
    <t>EGS 170-12</t>
  </si>
  <si>
    <t>EGS 225-12</t>
  </si>
  <si>
    <t>2 OPzV 200</t>
  </si>
  <si>
    <t>6 OPzV 300</t>
  </si>
  <si>
    <t>6 OPzV 400</t>
  </si>
  <si>
    <t>7 OPzV 500</t>
  </si>
  <si>
    <t>6 OPzV 600</t>
  </si>
  <si>
    <t>8 OPzV 800</t>
  </si>
  <si>
    <t>10 OPzV 1000</t>
  </si>
  <si>
    <t>12 OPzV 1200</t>
  </si>
  <si>
    <t>12 OPzV 1500</t>
  </si>
  <si>
    <t>16 OPzV 2000</t>
  </si>
  <si>
    <t>20 OPzV 2500</t>
  </si>
  <si>
    <t>24 Opzv 3000</t>
  </si>
  <si>
    <t>EXL-200NG</t>
  </si>
  <si>
    <t>EXL-260NG</t>
  </si>
  <si>
    <t>EXL-300NG</t>
  </si>
  <si>
    <t>EXL-400NG</t>
  </si>
  <si>
    <t>EXL-500NG</t>
  </si>
  <si>
    <t>EXL-600NG</t>
  </si>
  <si>
    <t>EXL-800NG</t>
  </si>
  <si>
    <t>EXL-1000NG</t>
  </si>
  <si>
    <t>EXL-1200NG</t>
  </si>
  <si>
    <t>EXL-1500NG</t>
  </si>
  <si>
    <t>EXL-1600NG</t>
  </si>
  <si>
    <t>EXL-2000NG</t>
  </si>
  <si>
    <t>EXL-3000NG</t>
  </si>
  <si>
    <t>AFT 180-12</t>
  </si>
  <si>
    <t>AMG 200-6</t>
  </si>
  <si>
    <t>AMG 17-12</t>
  </si>
  <si>
    <t>AMG 26-12</t>
  </si>
  <si>
    <t>AMG 45-12</t>
  </si>
  <si>
    <t>AMG 65-12</t>
  </si>
  <si>
    <t>AMG 85-12</t>
  </si>
  <si>
    <t>AMG 125-12</t>
  </si>
  <si>
    <t>AMG 140-12</t>
  </si>
  <si>
    <t>ACG 24-12</t>
  </si>
  <si>
    <t>ACG 30-12</t>
  </si>
  <si>
    <t>ACG 40-12</t>
  </si>
  <si>
    <t>ACG 50-12</t>
  </si>
  <si>
    <t>ACG 70-12</t>
  </si>
  <si>
    <t>AFTG 70-12</t>
  </si>
  <si>
    <t>AFTG 100-12</t>
  </si>
  <si>
    <t>AFTG 150-12</t>
  </si>
  <si>
    <t>AFTG 180-12</t>
  </si>
  <si>
    <t>AXG-100</t>
  </si>
  <si>
    <t>AXG-200</t>
  </si>
  <si>
    <t>AXG-300</t>
  </si>
  <si>
    <t>AXG-400</t>
  </si>
  <si>
    <t>AXG-500</t>
  </si>
  <si>
    <t>AXG-600</t>
  </si>
  <si>
    <t>AXG-800</t>
  </si>
  <si>
    <t>AXG-1000</t>
  </si>
  <si>
    <t>AXG-1500</t>
  </si>
  <si>
    <t>AXG-2000</t>
  </si>
  <si>
    <t>AXG-3000</t>
  </si>
  <si>
    <t>250/SO/18/3/2</t>
  </si>
  <si>
    <t>250/SO/24/3/2</t>
  </si>
  <si>
    <t>250/SO/24/4/2</t>
  </si>
  <si>
    <t>250/SO/30/3/2</t>
  </si>
  <si>
    <t>250/SO/32/4/2</t>
  </si>
  <si>
    <t>250/SO/36/3/2</t>
  </si>
  <si>
    <t>250/SO/40/4/2</t>
  </si>
  <si>
    <t>250/SO/48/3/2</t>
  </si>
  <si>
    <t>250/SO/48/4/2</t>
  </si>
  <si>
    <t>250/SO/64/4/2</t>
  </si>
  <si>
    <t>250/SZ/18/3/2</t>
  </si>
  <si>
    <t>250/SZ/24/3/2</t>
  </si>
  <si>
    <t>250/SZ/24/4/2</t>
  </si>
  <si>
    <t>250/SZ/30/3/2</t>
  </si>
  <si>
    <t>250/SZ/32/4/2</t>
  </si>
  <si>
    <t>250/SZ/36/3/2</t>
  </si>
  <si>
    <t>250/SZ/40/4/2</t>
  </si>
  <si>
    <t>250/SZ/48/3/2</t>
  </si>
  <si>
    <t>250/SZ/48/4/2</t>
  </si>
  <si>
    <t>250/SZ/64/4/2</t>
  </si>
  <si>
    <t>250/KL/18/3/2/10</t>
  </si>
  <si>
    <t>250/KL/24/3/2/10</t>
  </si>
  <si>
    <t>250/KL/24/4/2/10</t>
  </si>
  <si>
    <t>250/KL/30/3/2/10</t>
  </si>
  <si>
    <t>250/KL/32/4/2/10</t>
  </si>
  <si>
    <t>250/KL/36/3/2/10</t>
  </si>
  <si>
    <t>250/KL/40/4/2/10</t>
  </si>
  <si>
    <t>250/KL/48/3/2/10</t>
  </si>
  <si>
    <t>250/KL/48/4/2/10</t>
  </si>
  <si>
    <t>250/KL/64/4/2/10</t>
  </si>
  <si>
    <t>250/KL/18/3/2/16</t>
  </si>
  <si>
    <t>250/KL/24/3/2/16</t>
  </si>
  <si>
    <t>250/KL/24/4/2/16</t>
  </si>
  <si>
    <t>250/KL/30/3/2/16</t>
  </si>
  <si>
    <t>250/KL/32/4/2/16</t>
  </si>
  <si>
    <t>250/KL/36/3/2/16</t>
  </si>
  <si>
    <t>250/KL/40/4/2/16</t>
  </si>
  <si>
    <t>250/KL/48/3/2/16</t>
  </si>
  <si>
    <t>250/KL/48/4/2/16</t>
  </si>
  <si>
    <t>250/KL/64/4/2/16</t>
  </si>
  <si>
    <t>250/KL/18/3/2/25</t>
  </si>
  <si>
    <t>250/KL/24/3/2/25</t>
  </si>
  <si>
    <t>250/KL/24/4/2/25</t>
  </si>
  <si>
    <t>250/KL/30/3/2/25</t>
  </si>
  <si>
    <t>250/KL/32/4/2/25</t>
  </si>
  <si>
    <t>250/KL/36/3/2/25</t>
  </si>
  <si>
    <t>250/KL/40/4/2/25</t>
  </si>
  <si>
    <t>250/KL/48/3/2/25</t>
  </si>
  <si>
    <t>250/KL/48/4/2/25</t>
  </si>
  <si>
    <t>250/KL/64/4/2/25</t>
  </si>
  <si>
    <t>250/KL/18/3/2/35</t>
  </si>
  <si>
    <t>250/KL/24/3/2/35</t>
  </si>
  <si>
    <t>250/KL/24/4/2/35</t>
  </si>
  <si>
    <t>250/KL/30/3/2/35</t>
  </si>
  <si>
    <t>250/KL/32/4/2/35</t>
  </si>
  <si>
    <t>250/KL/36/3/2/35</t>
  </si>
  <si>
    <t>250/KL/40/4/2/35</t>
  </si>
  <si>
    <t>250/KL/48/3/2/35</t>
  </si>
  <si>
    <t>250/KL/48/4/2/35</t>
  </si>
  <si>
    <t>250/KL/64/4/2/35</t>
  </si>
  <si>
    <t>250/KL/18/3/2/50</t>
  </si>
  <si>
    <t>250/KL/24/3/2/50</t>
  </si>
  <si>
    <t>250/KL/24/4/2/50</t>
  </si>
  <si>
    <t>250/KL/30/3/2/50</t>
  </si>
  <si>
    <t>250/KL/32/4/2/50</t>
  </si>
  <si>
    <t>250/KL/36/3/2/50</t>
  </si>
  <si>
    <t>250/KL/40/4/2/50</t>
  </si>
  <si>
    <t>250/KL/48/3/2/50</t>
  </si>
  <si>
    <t>250/KL/48/4/2/50</t>
  </si>
  <si>
    <t>250/KL/64/4/2/50</t>
  </si>
  <si>
    <t>250/KL/18/3/2/70</t>
  </si>
  <si>
    <t>250/KL/24/3/2/70</t>
  </si>
  <si>
    <t>250/KL/24/4/2/70</t>
  </si>
  <si>
    <t>250/KL/30/3/2/70</t>
  </si>
  <si>
    <t>250/KL/32/4/2/70</t>
  </si>
  <si>
    <t>250/KL/36/3/2/70</t>
  </si>
  <si>
    <t>250/KL/40/4/2/70</t>
  </si>
  <si>
    <t>250/KL/48/3/2/70</t>
  </si>
  <si>
    <t>250/KL/48/4/2/70</t>
  </si>
  <si>
    <t>250/KL/64/4/2/70</t>
  </si>
  <si>
    <t>250/KL/18/3/2/95</t>
  </si>
  <si>
    <t>250/KL/24/3/2/95</t>
  </si>
  <si>
    <t>250/KL/24/4/2/95</t>
  </si>
  <si>
    <t>250/KL/30/3/2/95</t>
  </si>
  <si>
    <t>250/KL/32/4/2/95</t>
  </si>
  <si>
    <t>250/KL/36/3/2/95</t>
  </si>
  <si>
    <t>250/KL/40/4/2/95</t>
  </si>
  <si>
    <t>250/KL/48/3/2/95</t>
  </si>
  <si>
    <t>250/KL/48/4/2/95</t>
  </si>
  <si>
    <t>250/KL/64/4/2/95</t>
  </si>
  <si>
    <t>250/KL/18/3/2/120</t>
  </si>
  <si>
    <t>250/KL/24/3/2/120</t>
  </si>
  <si>
    <t>250/KL/24/4/2/120</t>
  </si>
  <si>
    <t>250/KL/30/3/2/120</t>
  </si>
  <si>
    <t>250/KL/32/4/2/120</t>
  </si>
  <si>
    <t>250/KL/36/3/2/120</t>
  </si>
  <si>
    <t>250/KL/40/4/2/120</t>
  </si>
  <si>
    <t>250/KL/48/3/2/120</t>
  </si>
  <si>
    <t>250/KL/48/4/2/120</t>
  </si>
  <si>
    <t>250/KL/64/4/2/120</t>
  </si>
  <si>
    <t>FGB 1,2-12</t>
  </si>
  <si>
    <t>ean</t>
  </si>
  <si>
    <t>Seria AM o żywotności projektowanej 6-9 lat wg EUROBAT</t>
  </si>
  <si>
    <t>[szt]</t>
  </si>
  <si>
    <t>Seria AV o żywotności projektowanej 6-9 lat wg EUROBAT</t>
  </si>
  <si>
    <t>Seria AML o żywotności projektowanej 10-12 lat wg EUROBAT</t>
  </si>
  <si>
    <t>Seria AFT o żywotności projektowanej 10-12 lat wg EUROBAT</t>
  </si>
  <si>
    <t>Wykonanie Front Terminal</t>
  </si>
  <si>
    <t>Seria AXL o żywotności projektowanej powyżej 12 lat wg EUROBAT</t>
  </si>
  <si>
    <t>Akumulatory bezobsługowe, kwasowo-ołowiowe, wykonane w technologii żelowej</t>
  </si>
  <si>
    <t>Seria AMG o żywotności projektowanej 10-12 lat wg EUROBAT</t>
  </si>
  <si>
    <t>Seria OPzV o żywotności projektowanej ponad 18 lat wg EUROBAT</t>
  </si>
  <si>
    <t>Cena PLN</t>
  </si>
  <si>
    <t>Akumulatory litowo-żelazowo-fosforanowe LFP LiFePO4</t>
  </si>
  <si>
    <t xml:space="preserve">Seria LFP </t>
  </si>
  <si>
    <t>Pojemność</t>
  </si>
  <si>
    <t>LFP 12,8V 46Ah</t>
  </si>
  <si>
    <t>LFP 12,8V 64Ah</t>
  </si>
  <si>
    <t>LFP 12,8V 80Ah</t>
  </si>
  <si>
    <t>LFP 12,8V 100Ah</t>
  </si>
  <si>
    <t>LFP 12,8V 120Ah</t>
  </si>
  <si>
    <t>LFP 12,8V 150Ah</t>
  </si>
  <si>
    <t>LFP 12,8V 200Ah</t>
  </si>
  <si>
    <t>LFP 25,6V 50Ah</t>
  </si>
  <si>
    <t>Ładowarki do akumulatorów LFP LiFePO4</t>
  </si>
  <si>
    <t>Napięcie ładowania</t>
  </si>
  <si>
    <t>Prąd ładowania</t>
  </si>
  <si>
    <t>V</t>
  </si>
  <si>
    <t>A</t>
  </si>
  <si>
    <t xml:space="preserve">14,6V 20A </t>
  </si>
  <si>
    <t xml:space="preserve">14,6V 50A </t>
  </si>
  <si>
    <t>29,2V 10A</t>
  </si>
  <si>
    <t>LFP/12/46/E/B</t>
  </si>
  <si>
    <t>LFP/12/64/E/B</t>
  </si>
  <si>
    <t>LFP/12/80/E/B</t>
  </si>
  <si>
    <t>LFP/12/100/E/B</t>
  </si>
  <si>
    <t>LFP/12/120/E/B</t>
  </si>
  <si>
    <t>LFP/12/150/E/B</t>
  </si>
  <si>
    <t>LFP/12/200/E/B</t>
  </si>
  <si>
    <t xml:space="preserve">
LFP/24/50/E/B</t>
  </si>
  <si>
    <t>CH-LFP/12/20</t>
  </si>
  <si>
    <t>CH-LFP/12/50</t>
  </si>
  <si>
    <t>CH-LFP/24/10</t>
  </si>
  <si>
    <t>cena</t>
  </si>
  <si>
    <t>Dostawy są realizowane są za pośrednictwem firmy kurierskiej na koszt EMU                            (z uwzględnieniem pkt. 3c).</t>
  </si>
  <si>
    <r>
      <t xml:space="preserve">Oferta handlowa </t>
    </r>
    <r>
      <rPr>
        <sz val="16"/>
        <color indexed="63"/>
        <rFont val="Calibri"/>
        <family val="2"/>
        <charset val="238"/>
      </rPr>
      <t>obejmuje akumulatory  wykonane w technologii AGM oraz żelowej i obowiązuje od 01.04.2022 roku.</t>
    </r>
  </si>
  <si>
    <t>Zawarte w cenniku ceny akumulatorów są cenami jednostkowymi netto wyrażonymi w PLN</t>
  </si>
  <si>
    <t xml:space="preserve">Oferta jest ważna od 01.04.2022 do 30.06.2022. </t>
  </si>
  <si>
    <t>DETALICZNY</t>
  </si>
  <si>
    <t>Seria BP o żywotności projektowanej 5 lat wg EUROBAT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</si>
</sst>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0.0"/>
  </numFmts>
  <fonts count="44">
    <font>
      <sz val="11"/>
      <color theme="1"/>
      <name val="Calibri"/>
      <family val="2"/>
      <charset val="238"/>
      <scheme val="minor"/>
    </font>
    <font>
      <b/>
      <vertAlign val="subscript"/>
      <sz val="10"/>
      <color indexed="63"/>
      <name val="Calibri"/>
      <family val="2"/>
      <charset val="238"/>
    </font>
    <font>
      <sz val="16"/>
      <color indexed="63"/>
      <name val="Calibri"/>
      <family val="2"/>
      <charset val="238"/>
    </font>
    <font>
      <sz val="11"/>
      <name val="Wingdings"/>
      <charset val="2"/>
    </font>
    <font>
      <u/>
      <sz val="11"/>
      <color theme="10"/>
      <name val="Calibri"/>
      <family val="2"/>
      <charset val="238"/>
    </font>
    <font>
      <sz val="11"/>
      <color theme="1"/>
      <name val="Times New Roman"/>
      <family val="1"/>
      <charset val="238"/>
    </font>
    <font>
      <sz val="11"/>
      <color theme="1" tint="0.249977111117893"/>
      <name val="Calibri"/>
      <family val="2"/>
      <charset val="238"/>
      <scheme val="minor"/>
    </font>
    <font>
      <sz val="10"/>
      <color theme="1" tint="0.249977111117893"/>
      <name val="Calibri"/>
      <family val="2"/>
      <charset val="238"/>
      <scheme val="minor"/>
    </font>
    <font>
      <b/>
      <sz val="10"/>
      <color theme="1" tint="0.249977111117893"/>
      <name val="Calibri"/>
      <family val="2"/>
      <charset val="238"/>
      <scheme val="minor"/>
    </font>
    <font>
      <sz val="12"/>
      <color theme="1" tint="0.249977111117893"/>
      <name val="Calibri"/>
      <family val="2"/>
      <charset val="238"/>
      <scheme val="minor"/>
    </font>
    <font>
      <b/>
      <sz val="12"/>
      <color theme="1" tint="0.249977111117893"/>
      <name val="Calibri"/>
      <family val="2"/>
      <charset val="238"/>
      <scheme val="minor"/>
    </font>
    <font>
      <sz val="18"/>
      <color theme="1" tint="0.249977111117893"/>
      <name val="Calibri"/>
      <family val="2"/>
      <charset val="238"/>
      <scheme val="minor"/>
    </font>
    <font>
      <b/>
      <sz val="11"/>
      <color theme="1" tint="0.249977111117893"/>
      <name val="Calibri"/>
      <family val="2"/>
      <charset val="238"/>
      <scheme val="minor"/>
    </font>
    <font>
      <sz val="12"/>
      <color theme="1" tint="0.249977111117893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sz val="16"/>
      <color theme="1" tint="0.249977111117893"/>
      <name val="Calibri"/>
      <family val="2"/>
      <charset val="238"/>
      <scheme val="minor"/>
    </font>
    <font>
      <sz val="10"/>
      <color rgb="FF262626"/>
      <name val="Calibri"/>
      <family val="2"/>
      <charset val="238"/>
      <scheme val="minor"/>
    </font>
    <font>
      <sz val="9"/>
      <color theme="1" tint="0.249977111117893"/>
      <name val="Calibri"/>
      <family val="2"/>
      <charset val="238"/>
      <scheme val="minor"/>
    </font>
    <font>
      <b/>
      <sz val="9"/>
      <color theme="1" tint="0.249977111117893"/>
      <name val="Calibri"/>
      <family val="2"/>
      <charset val="238"/>
      <scheme val="minor"/>
    </font>
    <font>
      <sz val="8"/>
      <color theme="1" tint="0.249977111117893"/>
      <name val="Calibri"/>
      <family val="2"/>
      <charset val="238"/>
      <scheme val="minor"/>
    </font>
    <font>
      <b/>
      <sz val="22"/>
      <color theme="1" tint="0.249977111117893"/>
      <name val="Calibri"/>
      <family val="2"/>
      <charset val="238"/>
      <scheme val="minor"/>
    </font>
    <font>
      <b/>
      <sz val="10"/>
      <color theme="1" tint="0.249977111117893"/>
      <name val="Calibri"/>
      <family val="2"/>
      <charset val="238"/>
    </font>
    <font>
      <b/>
      <sz val="2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 tint="0.14999847407452621"/>
      <name val="Calibri"/>
      <family val="2"/>
      <charset val="238"/>
      <scheme val="minor"/>
    </font>
    <font>
      <sz val="14"/>
      <color theme="1" tint="0.249977111117893"/>
      <name val="Calibri"/>
      <family val="2"/>
      <charset val="238"/>
      <scheme val="minor"/>
    </font>
    <font>
      <b/>
      <sz val="16"/>
      <color theme="1" tint="0.249977111117893"/>
      <name val="Calibri"/>
      <family val="2"/>
      <charset val="238"/>
      <scheme val="minor"/>
    </font>
    <font>
      <sz val="10"/>
      <color rgb="FF262626"/>
      <name val="Calibri"/>
      <family val="2"/>
      <charset val="238"/>
    </font>
    <font>
      <sz val="11"/>
      <color theme="1" tint="0.249977111117893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 tint="0.3499862666707357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Times New Roman"/>
      <family val="1"/>
      <charset val="238"/>
    </font>
    <font>
      <sz val="12"/>
      <name val="宋体"/>
      <charset val="134"/>
    </font>
    <font>
      <b/>
      <sz val="14"/>
      <color theme="1" tint="0.14999847407452621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AAE4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36D"/>
        <bgColor indexed="64"/>
      </patternFill>
    </fill>
    <fill>
      <patternFill patternType="solid">
        <fgColor theme="7"/>
        <bgColor theme="7"/>
      </patternFill>
    </fill>
    <fill>
      <patternFill patternType="solid">
        <fgColor rgb="FF7030A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DA97"/>
        <bgColor indexed="64"/>
      </patternFill>
    </fill>
    <fill>
      <patternFill patternType="solid">
        <fgColor rgb="FFFFCC66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medium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medium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medium">
        <color theme="1" tint="0.24994659260841701"/>
      </bottom>
      <diagonal/>
    </border>
    <border>
      <left style="thin">
        <color theme="1" tint="0.24994659260841701"/>
      </left>
      <right style="medium">
        <color theme="1" tint="0.24994659260841701"/>
      </right>
      <top style="thin">
        <color theme="1" tint="0.24994659260841701"/>
      </top>
      <bottom style="medium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medium">
        <color theme="1" tint="0.24994659260841701"/>
      </right>
      <top style="thin">
        <color theme="1" tint="0.24994659260841701"/>
      </top>
      <bottom/>
      <diagonal/>
    </border>
    <border>
      <left style="medium">
        <color theme="1" tint="0.24994659260841701"/>
      </left>
      <right style="thin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medium">
        <color theme="1" tint="0.24994659260841701"/>
      </left>
      <right style="thin">
        <color theme="1" tint="0.24994659260841701"/>
      </right>
      <top style="double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double">
        <color theme="1" tint="0.24994659260841701"/>
      </top>
      <bottom style="thin">
        <color theme="1" tint="0.24994659260841701"/>
      </bottom>
      <diagonal/>
    </border>
    <border>
      <left style="medium">
        <color theme="1" tint="0.24994659260841701"/>
      </left>
      <right style="thin">
        <color theme="1" tint="0.24994659260841701"/>
      </right>
      <top style="medium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medium">
        <color theme="1" tint="0.24994659260841701"/>
      </top>
      <bottom/>
      <diagonal/>
    </border>
    <border>
      <left style="thin">
        <color theme="1" tint="0.24994659260841701"/>
      </left>
      <right style="medium">
        <color theme="1" tint="0.24994659260841701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double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double">
        <color theme="1" tint="0.24994659260841701"/>
      </bottom>
      <diagonal/>
    </border>
    <border>
      <left style="medium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medium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double">
        <color theme="1" tint="0.249977111117893"/>
      </bottom>
      <diagonal/>
    </border>
    <border>
      <left style="medium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double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1" tint="0.249977111117893"/>
      </bottom>
      <diagonal/>
    </border>
    <border>
      <left/>
      <right/>
      <top style="double">
        <color theme="1" tint="0.24994659260841701"/>
      </top>
      <bottom/>
      <diagonal/>
    </border>
    <border>
      <left/>
      <right/>
      <top/>
      <bottom style="double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/>
      <diagonal/>
    </border>
    <border>
      <left style="thin">
        <color theme="1" tint="0.24994659260841701"/>
      </left>
      <right style="thin">
        <color theme="1" tint="0.24994659260841701"/>
      </right>
      <top/>
      <bottom style="medium">
        <color theme="1" tint="0.24994659260841701"/>
      </bottom>
      <diagonal/>
    </border>
    <border>
      <left style="medium">
        <color theme="1" tint="0.24994659260841701"/>
      </left>
      <right style="thin">
        <color theme="1" tint="0.24994659260841701"/>
      </right>
      <top/>
      <bottom/>
      <diagonal/>
    </border>
    <border>
      <left style="medium">
        <color theme="1" tint="0.24994659260841701"/>
      </left>
      <right style="thin">
        <color theme="1" tint="0.24994659260841701"/>
      </right>
      <top/>
      <bottom style="medium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medium">
        <color theme="1" tint="0.24994659260841701"/>
      </bottom>
      <diagonal/>
    </border>
    <border>
      <left/>
      <right/>
      <top style="thin">
        <color theme="1" tint="0.24994659260841701"/>
      </top>
      <bottom style="medium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medium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double">
        <color theme="1" tint="0.249977111117893"/>
      </bottom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 style="medium">
        <color theme="1" tint="0.24994659260841701"/>
      </left>
      <right style="thin">
        <color theme="1" tint="0.24994659260841701"/>
      </right>
      <top style="thin">
        <color indexed="64"/>
      </top>
      <bottom style="thin">
        <color indexed="64"/>
      </bottom>
      <diagonal/>
    </border>
    <border>
      <left style="medium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 style="medium">
        <color theme="1" tint="0.24994659260841701"/>
      </left>
      <right style="thin">
        <color theme="1" tint="0.24994659260841701"/>
      </right>
      <top style="thin">
        <color indexed="64"/>
      </top>
      <bottom style="medium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1" tint="0.2499465926084170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double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/>
      <bottom style="medium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medium">
        <color indexed="64"/>
      </bottom>
      <diagonal/>
    </border>
    <border>
      <left style="medium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medium">
        <color indexed="64"/>
      </bottom>
      <diagonal/>
    </border>
    <border>
      <left style="medium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double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double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medium">
        <color indexed="64"/>
      </top>
      <bottom/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medium">
        <color indexed="64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1" tint="0.24994659260841701"/>
      </bottom>
      <diagonal/>
    </border>
    <border>
      <left/>
      <right style="medium">
        <color indexed="64"/>
      </right>
      <top style="thin">
        <color theme="1" tint="0.24994659260841701"/>
      </top>
      <bottom/>
      <diagonal/>
    </border>
    <border>
      <left style="medium">
        <color indexed="64"/>
      </left>
      <right style="thin">
        <color theme="1" tint="0.24994659260841701"/>
      </right>
      <top style="medium">
        <color indexed="64"/>
      </top>
      <bottom style="thin">
        <color theme="1" tint="0.24994659260841701"/>
      </bottom>
      <diagonal/>
    </border>
    <border>
      <left style="thin">
        <color theme="1" tint="0.24994659260841701"/>
      </left>
      <right style="medium">
        <color indexed="64"/>
      </right>
      <top style="medium">
        <color indexed="64"/>
      </top>
      <bottom style="thin">
        <color theme="1" tint="0.24994659260841701"/>
      </bottom>
      <diagonal/>
    </border>
    <border>
      <left style="medium">
        <color indexed="64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medium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 style="thin">
        <color theme="1" tint="0.24994659260841701"/>
      </right>
      <top style="thin">
        <color theme="1" tint="0.24994659260841701"/>
      </top>
      <bottom style="medium">
        <color indexed="64"/>
      </bottom>
      <diagonal/>
    </border>
    <border>
      <left style="thin">
        <color theme="1" tint="0.24994659260841701"/>
      </left>
      <right style="medium">
        <color indexed="64"/>
      </right>
      <top style="thin">
        <color theme="1" tint="0.24994659260841701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7"/>
      </top>
      <bottom/>
      <diagonal/>
    </border>
    <border>
      <left style="thin">
        <color theme="4" tint="0.39997558519241921"/>
      </left>
      <right/>
      <top style="thin">
        <color theme="7"/>
      </top>
      <bottom style="thin">
        <color theme="7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double">
        <color theme="1" tint="0.24994659260841701"/>
      </bottom>
      <diagonal/>
    </border>
    <border>
      <left style="thin">
        <color theme="1" tint="0.24994659260841701"/>
      </left>
      <right/>
      <top style="double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double">
        <color theme="1" tint="0.249977111117893"/>
      </bottom>
      <diagonal/>
    </border>
    <border>
      <left style="thin">
        <color theme="1" tint="0.24994659260841701"/>
      </left>
      <right/>
      <top style="thin">
        <color indexed="64"/>
      </top>
      <bottom style="double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double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medium">
        <color indexed="64"/>
      </bottom>
      <diagonal/>
    </border>
    <border>
      <left style="medium">
        <color indexed="64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medium">
        <color indexed="64"/>
      </left>
      <right style="thin">
        <color theme="1" tint="0.24994659260841701"/>
      </right>
      <top style="double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medium">
        <color indexed="64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medium">
        <color indexed="64"/>
      </right>
      <top style="thin">
        <color theme="1" tint="0.24994659260841701"/>
      </top>
      <bottom style="double">
        <color theme="1" tint="0.24994659260841701"/>
      </bottom>
      <diagonal/>
    </border>
    <border>
      <left style="thin">
        <color theme="1" tint="0.24994659260841701"/>
      </left>
      <right style="medium">
        <color indexed="64"/>
      </right>
      <top style="double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24994659260841701"/>
      </left>
      <right style="medium">
        <color indexed="64"/>
      </right>
      <top style="medium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double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1" tint="0.24994659260841701"/>
      </left>
      <right style="medium">
        <color indexed="64"/>
      </right>
      <top style="thin">
        <color theme="1" tint="0.24994659260841701"/>
      </top>
      <bottom style="double">
        <color indexed="64"/>
      </bottom>
      <diagonal/>
    </border>
    <border>
      <left style="medium">
        <color indexed="64"/>
      </left>
      <right style="thin">
        <color theme="1" tint="0.24994659260841701"/>
      </right>
      <top style="double">
        <color theme="1" tint="0.24994659260841701"/>
      </top>
      <bottom style="medium">
        <color indexed="64"/>
      </bottom>
      <diagonal/>
    </border>
    <border>
      <left style="thin">
        <color theme="1" tint="0.24994659260841701"/>
      </left>
      <right/>
      <top style="double">
        <color theme="1" tint="0.24994659260841701"/>
      </top>
      <bottom style="medium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double">
        <color theme="1" tint="0.24994659260841701"/>
      </top>
      <bottom style="medium">
        <color indexed="64"/>
      </bottom>
      <diagonal/>
    </border>
    <border>
      <left/>
      <right style="thin">
        <color theme="1" tint="0.24994659260841701"/>
      </right>
      <top style="double">
        <color theme="1" tint="0.24994659260841701"/>
      </top>
      <bottom style="medium">
        <color indexed="64"/>
      </bottom>
      <diagonal/>
    </border>
    <border>
      <left style="thin">
        <color theme="1" tint="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 tint="0.24994659260841701"/>
      </right>
      <top style="medium">
        <color indexed="64"/>
      </top>
      <bottom/>
      <diagonal/>
    </border>
    <border>
      <left style="thin">
        <color theme="1" tint="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 tint="0.24994659260841701"/>
      </right>
      <top/>
      <bottom/>
      <diagonal/>
    </border>
    <border>
      <left style="thin">
        <color theme="1" tint="0.24994659260841701"/>
      </left>
      <right style="medium">
        <color indexed="64"/>
      </right>
      <top/>
      <bottom style="thin">
        <color theme="1" tint="0.24994659260841701"/>
      </bottom>
      <diagonal/>
    </border>
    <border>
      <left style="medium">
        <color indexed="64"/>
      </left>
      <right style="thin">
        <color theme="1" tint="0.24994659260841701"/>
      </right>
      <top/>
      <bottom style="medium">
        <color theme="1" tint="0.24994659260841701"/>
      </bottom>
      <diagonal/>
    </border>
    <border>
      <left style="medium">
        <color indexed="64"/>
      </left>
      <right style="thin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medium">
        <color indexed="64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/>
      <top style="medium">
        <color theme="1" tint="0.24994659260841701"/>
      </top>
      <bottom style="thin">
        <color theme="1" tint="0.2499465926084170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36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0" fontId="42" fillId="0" borderId="0"/>
  </cellStyleXfs>
  <cellXfs count="61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vertical="top" wrapText="1"/>
    </xf>
    <xf numFmtId="0" fontId="6" fillId="0" borderId="0" xfId="0" applyFont="1" applyBorder="1"/>
    <xf numFmtId="0" fontId="9" fillId="0" borderId="0" xfId="0" applyFont="1" applyBorder="1" applyAlignment="1">
      <alignment horizontal="right" vertical="top" wrapText="1"/>
    </xf>
    <xf numFmtId="0" fontId="10" fillId="0" borderId="0" xfId="0" applyFont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0" xfId="0" applyFont="1"/>
    <xf numFmtId="2" fontId="8" fillId="3" borderId="12" xfId="0" applyNumberFormat="1" applyFont="1" applyFill="1" applyBorder="1" applyAlignment="1">
      <alignment horizontal="center" vertical="center" wrapText="1"/>
    </xf>
    <xf numFmtId="2" fontId="8" fillId="3" borderId="13" xfId="0" applyNumberFormat="1" applyFont="1" applyFill="1" applyBorder="1" applyAlignment="1">
      <alignment horizontal="center" vertical="center" wrapText="1"/>
    </xf>
    <xf numFmtId="2" fontId="8" fillId="3" borderId="14" xfId="0" applyNumberFormat="1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2" fontId="8" fillId="5" borderId="26" xfId="0" applyNumberFormat="1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2" fontId="8" fillId="5" borderId="29" xfId="0" applyNumberFormat="1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2" fontId="8" fillId="5" borderId="33" xfId="0" applyNumberFormat="1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7" borderId="3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/>
    </xf>
    <xf numFmtId="0" fontId="8" fillId="4" borderId="2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2" fontId="8" fillId="3" borderId="15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15" fillId="0" borderId="0" xfId="0" applyFont="1" applyAlignment="1">
      <alignment horizont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4" fontId="6" fillId="0" borderId="0" xfId="0" applyNumberFormat="1" applyFont="1" applyAlignment="1">
      <alignment wrapText="1"/>
    </xf>
    <xf numFmtId="0" fontId="6" fillId="0" borderId="0" xfId="0" applyFont="1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0" fontId="16" fillId="0" borderId="0" xfId="0" applyFont="1"/>
    <xf numFmtId="0" fontId="17" fillId="0" borderId="3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4" fontId="18" fillId="9" borderId="23" xfId="0" applyNumberFormat="1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4" fontId="18" fillId="9" borderId="33" xfId="0" applyNumberFormat="1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4" fontId="18" fillId="9" borderId="24" xfId="0" applyNumberFormat="1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4" fontId="18" fillId="9" borderId="26" xfId="0" applyNumberFormat="1" applyFont="1" applyFill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4" fontId="18" fillId="9" borderId="41" xfId="0" applyNumberFormat="1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4" fontId="18" fillId="9" borderId="36" xfId="0" applyNumberFormat="1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4" fontId="18" fillId="9" borderId="43" xfId="0" applyNumberFormat="1" applyFont="1" applyFill="1" applyBorder="1" applyAlignment="1">
      <alignment horizontal="center" vertical="center" wrapText="1"/>
    </xf>
    <xf numFmtId="0" fontId="17" fillId="0" borderId="43" xfId="0" applyFont="1" applyFill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4" fontId="18" fillId="9" borderId="30" xfId="0" applyNumberFormat="1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4" fontId="18" fillId="9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Border="1"/>
    <xf numFmtId="0" fontId="17" fillId="0" borderId="45" xfId="0" applyFont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4" fontId="18" fillId="9" borderId="47" xfId="0" applyNumberFormat="1" applyFont="1" applyFill="1" applyBorder="1" applyAlignment="1">
      <alignment horizontal="center" vertical="center" wrapText="1"/>
    </xf>
    <xf numFmtId="0" fontId="17" fillId="0" borderId="47" xfId="0" applyFont="1" applyFill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48" xfId="0" applyFont="1" applyBorder="1"/>
    <xf numFmtId="4" fontId="18" fillId="9" borderId="48" xfId="0" applyNumberFormat="1" applyFont="1" applyFill="1" applyBorder="1" applyAlignment="1">
      <alignment horizontal="center" vertical="center" wrapText="1"/>
    </xf>
    <xf numFmtId="0" fontId="17" fillId="0" borderId="48" xfId="0" applyFont="1" applyFill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7" fillId="0" borderId="49" xfId="0" applyFont="1" applyBorder="1"/>
    <xf numFmtId="4" fontId="18" fillId="9" borderId="49" xfId="0" applyNumberFormat="1" applyFont="1" applyFill="1" applyBorder="1" applyAlignment="1">
      <alignment horizontal="center" vertical="center" wrapText="1"/>
    </xf>
    <xf numFmtId="0" fontId="17" fillId="0" borderId="49" xfId="0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>
      <alignment wrapText="1"/>
    </xf>
    <xf numFmtId="0" fontId="8" fillId="0" borderId="11" xfId="0" applyFont="1" applyBorder="1" applyAlignment="1">
      <alignment horizontal="left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0" fontId="21" fillId="0" borderId="24" xfId="1" applyFont="1" applyBorder="1" applyAlignment="1" applyProtection="1">
      <alignment horizontal="left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2" fontId="3" fillId="5" borderId="44" xfId="1" applyNumberFormat="1" applyFont="1" applyFill="1" applyBorder="1" applyAlignment="1" applyProtection="1">
      <alignment horizontal="center" vertical="center" wrapText="1"/>
    </xf>
    <xf numFmtId="2" fontId="3" fillId="5" borderId="29" xfId="1" applyNumberFormat="1" applyFont="1" applyFill="1" applyBorder="1" applyAlignment="1" applyProtection="1">
      <alignment horizontal="center" vertical="center" wrapText="1"/>
    </xf>
    <xf numFmtId="0" fontId="28" fillId="0" borderId="0" xfId="0" applyFont="1" applyAlignment="1">
      <alignment horizontal="center"/>
    </xf>
    <xf numFmtId="0" fontId="6" fillId="0" borderId="0" xfId="0" applyFont="1" applyAlignment="1"/>
    <xf numFmtId="0" fontId="8" fillId="2" borderId="6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1" fillId="0" borderId="0" xfId="0" quotePrefix="1" applyFont="1"/>
    <xf numFmtId="0" fontId="32" fillId="0" borderId="0" xfId="0" quotePrefix="1" applyFont="1" applyAlignment="1">
      <alignment vertical="center"/>
    </xf>
    <xf numFmtId="0" fontId="32" fillId="0" borderId="0" xfId="0" quotePrefix="1" applyFont="1" applyAlignment="1">
      <alignment horizontal="left" vertical="center"/>
    </xf>
    <xf numFmtId="2" fontId="3" fillId="5" borderId="33" xfId="1" applyNumberFormat="1" applyFont="1" applyFill="1" applyBorder="1" applyAlignment="1" applyProtection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center" vertical="center" wrapText="1"/>
    </xf>
    <xf numFmtId="2" fontId="8" fillId="5" borderId="44" xfId="0" applyNumberFormat="1" applyFont="1" applyFill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4" fontId="18" fillId="9" borderId="62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63" xfId="0" applyFont="1" applyBorder="1" applyAlignment="1">
      <alignment horizontal="center" vertical="center" wrapText="1"/>
    </xf>
    <xf numFmtId="0" fontId="17" fillId="0" borderId="64" xfId="0" applyFont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 wrapText="1"/>
    </xf>
    <xf numFmtId="0" fontId="17" fillId="0" borderId="62" xfId="0" applyFont="1" applyFill="1" applyBorder="1" applyAlignment="1">
      <alignment horizontal="center" vertical="center" wrapText="1"/>
    </xf>
    <xf numFmtId="0" fontId="17" fillId="0" borderId="67" xfId="0" applyFont="1" applyBorder="1" applyAlignment="1">
      <alignment horizontal="center" vertical="center" wrapText="1"/>
    </xf>
    <xf numFmtId="4" fontId="18" fillId="9" borderId="67" xfId="0" applyNumberFormat="1" applyFont="1" applyFill="1" applyBorder="1" applyAlignment="1">
      <alignment horizontal="center" vertical="center" wrapText="1"/>
    </xf>
    <xf numFmtId="0" fontId="17" fillId="0" borderId="67" xfId="0" applyFont="1" applyFill="1" applyBorder="1" applyAlignment="1">
      <alignment horizontal="center" vertical="center" wrapText="1"/>
    </xf>
    <xf numFmtId="0" fontId="17" fillId="0" borderId="68" xfId="0" applyFont="1" applyBorder="1" applyAlignment="1">
      <alignment horizontal="center" vertical="center" wrapText="1"/>
    </xf>
    <xf numFmtId="0" fontId="17" fillId="0" borderId="69" xfId="0" applyFont="1" applyBorder="1" applyAlignment="1">
      <alignment horizontal="center" vertical="center" wrapText="1"/>
    </xf>
    <xf numFmtId="0" fontId="17" fillId="0" borderId="70" xfId="0" applyFont="1" applyBorder="1" applyAlignment="1">
      <alignment horizontal="center" vertical="center" wrapText="1"/>
    </xf>
    <xf numFmtId="4" fontId="18" fillId="9" borderId="70" xfId="0" applyNumberFormat="1" applyFont="1" applyFill="1" applyBorder="1" applyAlignment="1">
      <alignment horizontal="center" vertical="center" wrapText="1"/>
    </xf>
    <xf numFmtId="0" fontId="17" fillId="0" borderId="7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8" fillId="4" borderId="2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7" fillId="0" borderId="24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2" fontId="3" fillId="0" borderId="0" xfId="1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1" fillId="0" borderId="0" xfId="1" applyFont="1" applyBorder="1" applyAlignment="1" applyProtection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9" fontId="6" fillId="0" borderId="0" xfId="0" applyNumberFormat="1" applyFont="1"/>
    <xf numFmtId="9" fontId="12" fillId="0" borderId="0" xfId="0" applyNumberFormat="1" applyFont="1"/>
    <xf numFmtId="9" fontId="6" fillId="8" borderId="0" xfId="0" applyNumberFormat="1" applyFont="1" applyFill="1"/>
    <xf numFmtId="0" fontId="8" fillId="8" borderId="36" xfId="0" applyFont="1" applyFill="1" applyBorder="1" applyAlignment="1">
      <alignment horizontal="left" vertical="center" wrapText="1"/>
    </xf>
    <xf numFmtId="0" fontId="6" fillId="8" borderId="0" xfId="0" applyFont="1" applyFill="1"/>
    <xf numFmtId="0" fontId="8" fillId="8" borderId="24" xfId="0" applyFont="1" applyFill="1" applyBorder="1" applyAlignment="1">
      <alignment horizontal="left" vertical="center" wrapText="1"/>
    </xf>
    <xf numFmtId="0" fontId="7" fillId="8" borderId="24" xfId="0" applyFont="1" applyFill="1" applyBorder="1" applyAlignment="1">
      <alignment horizontal="center" vertical="center" wrapText="1"/>
    </xf>
    <xf numFmtId="0" fontId="7" fillId="8" borderId="60" xfId="0" applyFont="1" applyFill="1" applyBorder="1" applyAlignment="1">
      <alignment horizontal="center" vertical="center" wrapText="1"/>
    </xf>
    <xf numFmtId="0" fontId="7" fillId="8" borderId="42" xfId="0" applyFont="1" applyFill="1" applyBorder="1" applyAlignment="1">
      <alignment horizontal="center" vertical="center" wrapText="1"/>
    </xf>
    <xf numFmtId="0" fontId="21" fillId="8" borderId="24" xfId="1" applyFont="1" applyFill="1" applyBorder="1" applyAlignment="1" applyProtection="1">
      <alignment horizontal="left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left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34" xfId="0" applyFont="1" applyFill="1" applyBorder="1" applyAlignment="1">
      <alignment horizontal="center" vertical="center" wrapText="1"/>
    </xf>
    <xf numFmtId="0" fontId="8" fillId="8" borderId="30" xfId="0" applyFont="1" applyFill="1" applyBorder="1"/>
    <xf numFmtId="0" fontId="7" fillId="8" borderId="30" xfId="0" applyFont="1" applyFill="1" applyBorder="1" applyAlignment="1">
      <alignment horizont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2" fontId="6" fillId="0" borderId="0" xfId="0" applyNumberFormat="1" applyFont="1"/>
    <xf numFmtId="2" fontId="6" fillId="8" borderId="0" xfId="0" applyNumberFormat="1" applyFont="1" applyFill="1"/>
    <xf numFmtId="0" fontId="8" fillId="10" borderId="6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8" fillId="4" borderId="2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2" fontId="10" fillId="0" borderId="0" xfId="0" applyNumberFormat="1" applyFont="1" applyAlignment="1">
      <alignment horizontal="center" vertical="center" wrapText="1"/>
    </xf>
    <xf numFmtId="2" fontId="3" fillId="8" borderId="0" xfId="1" applyNumberFormat="1" applyFont="1" applyFill="1" applyBorder="1" applyAlignment="1" applyProtection="1">
      <alignment vertical="center" wrapText="1"/>
    </xf>
    <xf numFmtId="2" fontId="3" fillId="3" borderId="15" xfId="1" applyNumberFormat="1" applyFont="1" applyFill="1" applyBorder="1" applyAlignment="1" applyProtection="1">
      <alignment horizontal="center" vertical="center" wrapText="1"/>
    </xf>
    <xf numFmtId="2" fontId="3" fillId="3" borderId="12" xfId="1" applyNumberFormat="1" applyFont="1" applyFill="1" applyBorder="1" applyAlignment="1" applyProtection="1">
      <alignment horizontal="center" vertical="center" wrapText="1"/>
    </xf>
    <xf numFmtId="2" fontId="3" fillId="3" borderId="13" xfId="1" applyNumberFormat="1" applyFont="1" applyFill="1" applyBorder="1" applyAlignment="1" applyProtection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8" fillId="4" borderId="77" xfId="0" applyFont="1" applyFill="1" applyBorder="1" applyAlignment="1">
      <alignment horizontal="center" vertical="center" wrapText="1"/>
    </xf>
    <xf numFmtId="0" fontId="8" fillId="4" borderId="67" xfId="0" applyFont="1" applyFill="1" applyBorder="1" applyAlignment="1">
      <alignment horizontal="center" vertical="center" wrapText="1"/>
    </xf>
    <xf numFmtId="0" fontId="8" fillId="4" borderId="87" xfId="0" applyFont="1" applyFill="1" applyBorder="1" applyAlignment="1">
      <alignment horizontal="center" vertical="center" wrapText="1"/>
    </xf>
    <xf numFmtId="0" fontId="8" fillId="11" borderId="4" xfId="0" applyFont="1" applyFill="1" applyBorder="1"/>
    <xf numFmtId="0" fontId="8" fillId="11" borderId="6" xfId="0" applyFont="1" applyFill="1" applyBorder="1"/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8" borderId="0" xfId="0" applyFont="1" applyFill="1" applyAlignment="1">
      <alignment horizontal="center" vertical="center" wrapText="1"/>
    </xf>
    <xf numFmtId="0" fontId="25" fillId="8" borderId="0" xfId="0" applyFont="1" applyFill="1" applyAlignment="1">
      <alignment horizontal="left"/>
    </xf>
    <xf numFmtId="0" fontId="25" fillId="8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8" fillId="8" borderId="0" xfId="0" applyFont="1" applyFill="1" applyBorder="1" applyAlignment="1">
      <alignment horizontal="center" vertical="center" wrapText="1"/>
    </xf>
    <xf numFmtId="2" fontId="8" fillId="8" borderId="0" xfId="0" applyNumberFormat="1" applyFont="1" applyFill="1" applyBorder="1" applyAlignment="1">
      <alignment horizontal="center" vertical="center" wrapText="1"/>
    </xf>
    <xf numFmtId="0" fontId="6" fillId="8" borderId="0" xfId="0" applyFont="1" applyFill="1" applyBorder="1"/>
    <xf numFmtId="2" fontId="3" fillId="8" borderId="0" xfId="1" applyNumberFormat="1" applyFont="1" applyFill="1" applyBorder="1" applyAlignment="1" applyProtection="1">
      <alignment horizontal="center" vertical="center" wrapText="1"/>
    </xf>
    <xf numFmtId="0" fontId="12" fillId="8" borderId="0" xfId="0" applyFont="1" applyFill="1"/>
    <xf numFmtId="9" fontId="12" fillId="8" borderId="0" xfId="0" applyNumberFormat="1" applyFont="1" applyFill="1"/>
    <xf numFmtId="0" fontId="0" fillId="8" borderId="0" xfId="0" applyFill="1"/>
    <xf numFmtId="2" fontId="10" fillId="8" borderId="0" xfId="0" applyNumberFormat="1" applyFont="1" applyFill="1" applyAlignment="1">
      <alignment horizontal="center" vertical="center" wrapText="1"/>
    </xf>
    <xf numFmtId="2" fontId="8" fillId="8" borderId="0" xfId="0" applyNumberFormat="1" applyFont="1" applyFill="1" applyBorder="1"/>
    <xf numFmtId="0" fontId="20" fillId="0" borderId="0" xfId="0" applyFont="1"/>
    <xf numFmtId="0" fontId="15" fillId="0" borderId="0" xfId="0" applyFont="1"/>
    <xf numFmtId="0" fontId="38" fillId="12" borderId="75" xfId="0" applyFont="1" applyFill="1" applyBorder="1" applyAlignment="1">
      <alignment vertical="top" wrapText="1"/>
    </xf>
    <xf numFmtId="0" fontId="39" fillId="12" borderId="88" xfId="0" applyFont="1" applyFill="1" applyBorder="1" applyAlignment="1">
      <alignment vertical="top" wrapText="1"/>
    </xf>
    <xf numFmtId="0" fontId="38" fillId="12" borderId="76" xfId="0" applyFont="1" applyFill="1" applyBorder="1" applyAlignment="1">
      <alignment vertical="top" wrapText="1"/>
    </xf>
    <xf numFmtId="0" fontId="0" fillId="0" borderId="75" xfId="0" applyBorder="1" applyAlignment="1">
      <alignment horizontal="center" wrapText="1"/>
    </xf>
    <xf numFmtId="0" fontId="0" fillId="0" borderId="88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left" indent="1"/>
    </xf>
    <xf numFmtId="43" fontId="37" fillId="0" borderId="75" xfId="2" applyFont="1" applyBorder="1"/>
    <xf numFmtId="0" fontId="0" fillId="0" borderId="73" xfId="0" applyBorder="1" applyAlignment="1">
      <alignment horizontal="center" wrapText="1"/>
    </xf>
    <xf numFmtId="0" fontId="0" fillId="0" borderId="89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74" xfId="0" applyBorder="1" applyAlignment="1">
      <alignment horizontal="left" indent="1"/>
    </xf>
    <xf numFmtId="43" fontId="37" fillId="0" borderId="73" xfId="2" applyFont="1" applyBorder="1"/>
    <xf numFmtId="0" fontId="7" fillId="0" borderId="11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2" borderId="77" xfId="0" applyFont="1" applyFill="1" applyBorder="1" applyAlignment="1">
      <alignment horizontal="center" vertical="center" wrapText="1"/>
    </xf>
    <xf numFmtId="4" fontId="18" fillId="9" borderId="90" xfId="0" applyNumberFormat="1" applyFont="1" applyFill="1" applyBorder="1" applyAlignment="1">
      <alignment horizontal="center" vertical="center" wrapText="1"/>
    </xf>
    <xf numFmtId="4" fontId="18" fillId="9" borderId="91" xfId="0" applyNumberFormat="1" applyFont="1" applyFill="1" applyBorder="1" applyAlignment="1">
      <alignment horizontal="center" vertical="center" wrapText="1"/>
    </xf>
    <xf numFmtId="4" fontId="18" fillId="9" borderId="92" xfId="0" applyNumberFormat="1" applyFont="1" applyFill="1" applyBorder="1" applyAlignment="1">
      <alignment horizontal="center" vertical="center" wrapText="1"/>
    </xf>
    <xf numFmtId="4" fontId="18" fillId="9" borderId="58" xfId="0" applyNumberFormat="1" applyFont="1" applyFill="1" applyBorder="1" applyAlignment="1">
      <alignment horizontal="center" vertical="center" wrapText="1"/>
    </xf>
    <xf numFmtId="4" fontId="18" fillId="9" borderId="71" xfId="0" applyNumberFormat="1" applyFont="1" applyFill="1" applyBorder="1" applyAlignment="1">
      <alignment horizontal="center" vertical="center" wrapText="1"/>
    </xf>
    <xf numFmtId="4" fontId="18" fillId="9" borderId="93" xfId="0" applyNumberFormat="1" applyFont="1" applyFill="1" applyBorder="1" applyAlignment="1">
      <alignment horizontal="center" vertical="center" wrapText="1"/>
    </xf>
    <xf numFmtId="2" fontId="41" fillId="0" borderId="0" xfId="3" applyNumberFormat="1" applyFont="1" applyBorder="1" applyAlignment="1">
      <alignment horizontal="center" vertical="center" wrapText="1"/>
    </xf>
    <xf numFmtId="4" fontId="18" fillId="9" borderId="57" xfId="0" applyNumberFormat="1" applyFont="1" applyFill="1" applyBorder="1" applyAlignment="1">
      <alignment horizontal="center" vertical="center" wrapText="1"/>
    </xf>
    <xf numFmtId="4" fontId="18" fillId="9" borderId="94" xfId="0" applyNumberFormat="1" applyFont="1" applyFill="1" applyBorder="1" applyAlignment="1">
      <alignment horizontal="center" vertical="center" wrapText="1"/>
    </xf>
    <xf numFmtId="4" fontId="18" fillId="9" borderId="95" xfId="0" applyNumberFormat="1" applyFont="1" applyFill="1" applyBorder="1" applyAlignment="1">
      <alignment horizontal="center" vertical="center" wrapText="1"/>
    </xf>
    <xf numFmtId="4" fontId="18" fillId="9" borderId="96" xfId="0" applyNumberFormat="1" applyFont="1" applyFill="1" applyBorder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2" fontId="8" fillId="8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2" fontId="8" fillId="3" borderId="0" xfId="0" applyNumberFormat="1" applyFont="1" applyFill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2" fontId="14" fillId="0" borderId="0" xfId="0" applyNumberFormat="1" applyFont="1" applyAlignment="1">
      <alignment horizontal="center" vertical="center" wrapText="1"/>
    </xf>
    <xf numFmtId="2" fontId="14" fillId="8" borderId="0" xfId="0" applyNumberFormat="1" applyFont="1" applyFill="1" applyAlignment="1">
      <alignment horizontal="center" vertical="center" wrapText="1"/>
    </xf>
    <xf numFmtId="0" fontId="8" fillId="0" borderId="24" xfId="0" applyFont="1" applyBorder="1"/>
    <xf numFmtId="0" fontId="7" fillId="0" borderId="24" xfId="0" applyFont="1" applyBorder="1" applyAlignment="1">
      <alignment horizontal="center" wrapText="1"/>
    </xf>
    <xf numFmtId="0" fontId="8" fillId="0" borderId="28" xfId="0" applyFont="1" applyBorder="1"/>
    <xf numFmtId="0" fontId="7" fillId="0" borderId="28" xfId="0" applyFont="1" applyBorder="1" applyAlignment="1">
      <alignment horizontal="center" wrapText="1"/>
    </xf>
    <xf numFmtId="0" fontId="7" fillId="0" borderId="28" xfId="0" applyFont="1" applyBorder="1" applyAlignment="1">
      <alignment horizontal="center"/>
    </xf>
    <xf numFmtId="0" fontId="7" fillId="0" borderId="2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8" borderId="24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4" borderId="77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7" fillId="8" borderId="36" xfId="0" applyFont="1" applyFill="1" applyBorder="1" applyAlignment="1">
      <alignment horizontal="center" vertical="center" wrapText="1"/>
    </xf>
    <xf numFmtId="0" fontId="7" fillId="8" borderId="24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25" fillId="0" borderId="0" xfId="0" applyFont="1" applyFill="1" applyAlignment="1">
      <alignment horizontal="left"/>
    </xf>
    <xf numFmtId="0" fontId="25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43" fontId="8" fillId="11" borderId="12" xfId="2" applyFont="1" applyFill="1" applyBorder="1"/>
    <xf numFmtId="43" fontId="8" fillId="11" borderId="13" xfId="2" applyFont="1" applyFill="1" applyBorder="1"/>
    <xf numFmtId="2" fontId="7" fillId="0" borderId="2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7" fillId="8" borderId="6" xfId="0" applyNumberFormat="1" applyFont="1" applyFill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Fill="1"/>
    <xf numFmtId="0" fontId="29" fillId="0" borderId="0" xfId="0" applyFont="1" applyFill="1"/>
    <xf numFmtId="0" fontId="7" fillId="8" borderId="0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0" fillId="0" borderId="4" xfId="0" applyBorder="1"/>
    <xf numFmtId="1" fontId="0" fillId="0" borderId="4" xfId="0" applyNumberFormat="1" applyBorder="1"/>
    <xf numFmtId="0" fontId="0" fillId="14" borderId="4" xfId="0" applyFill="1" applyBorder="1"/>
    <xf numFmtId="1" fontId="0" fillId="14" borderId="4" xfId="0" applyNumberFormat="1" applyFill="1" applyBorder="1"/>
    <xf numFmtId="0" fontId="0" fillId="15" borderId="4" xfId="0" applyFill="1" applyBorder="1"/>
    <xf numFmtId="1" fontId="0" fillId="15" borderId="4" xfId="0" applyNumberFormat="1" applyFill="1" applyBorder="1"/>
    <xf numFmtId="0" fontId="6" fillId="0" borderId="0" xfId="0" applyFont="1" applyAlignment="1">
      <alignment horizontal="justify"/>
    </xf>
    <xf numFmtId="0" fontId="6" fillId="0" borderId="0" xfId="0" applyFont="1" applyAlignment="1">
      <alignment horizontal="justify" vertical="top"/>
    </xf>
    <xf numFmtId="0" fontId="6" fillId="0" borderId="0" xfId="0" applyFont="1" applyAlignment="1">
      <alignment vertical="top"/>
    </xf>
    <xf numFmtId="0" fontId="0" fillId="0" borderId="2" xfId="0" applyBorder="1"/>
    <xf numFmtId="1" fontId="0" fillId="0" borderId="2" xfId="0" applyNumberFormat="1" applyBorder="1"/>
    <xf numFmtId="0" fontId="7" fillId="0" borderId="82" xfId="0" applyFont="1" applyBorder="1" applyAlignment="1">
      <alignment horizontal="center" vertical="center" wrapText="1"/>
    </xf>
    <xf numFmtId="0" fontId="8" fillId="0" borderId="77" xfId="0" applyFont="1" applyBorder="1" applyAlignment="1">
      <alignment horizontal="left" vertical="center" wrapText="1"/>
    </xf>
    <xf numFmtId="0" fontId="7" fillId="0" borderId="77" xfId="0" applyFont="1" applyBorder="1" applyAlignment="1">
      <alignment horizontal="center" vertical="center" wrapText="1"/>
    </xf>
    <xf numFmtId="2" fontId="8" fillId="5" borderId="83" xfId="0" applyNumberFormat="1" applyFont="1" applyFill="1" applyBorder="1" applyAlignment="1">
      <alignment horizontal="center" vertical="center" wrapText="1"/>
    </xf>
    <xf numFmtId="0" fontId="7" fillId="0" borderId="84" xfId="0" applyFont="1" applyBorder="1" applyAlignment="1">
      <alignment horizontal="center" vertical="center" wrapText="1"/>
    </xf>
    <xf numFmtId="2" fontId="8" fillId="5" borderId="85" xfId="0" applyNumberFormat="1" applyFont="1" applyFill="1" applyBorder="1" applyAlignment="1">
      <alignment horizontal="center" vertical="center" wrapText="1"/>
    </xf>
    <xf numFmtId="0" fontId="7" fillId="0" borderId="97" xfId="0" applyFont="1" applyBorder="1" applyAlignment="1">
      <alignment horizontal="center" vertical="center" wrapText="1"/>
    </xf>
    <xf numFmtId="0" fontId="7" fillId="0" borderId="98" xfId="0" applyFont="1" applyBorder="1" applyAlignment="1">
      <alignment horizontal="center" vertical="center" wrapText="1"/>
    </xf>
    <xf numFmtId="0" fontId="7" fillId="8" borderId="84" xfId="0" applyFont="1" applyFill="1" applyBorder="1" applyAlignment="1">
      <alignment horizontal="center" vertical="center" wrapText="1"/>
    </xf>
    <xf numFmtId="0" fontId="7" fillId="8" borderId="86" xfId="0" applyFont="1" applyFill="1" applyBorder="1" applyAlignment="1">
      <alignment horizontal="center" vertical="center" wrapText="1"/>
    </xf>
    <xf numFmtId="0" fontId="8" fillId="8" borderId="67" xfId="0" applyFont="1" applyFill="1" applyBorder="1" applyAlignment="1">
      <alignment horizontal="left" vertical="center" wrapText="1"/>
    </xf>
    <xf numFmtId="0" fontId="7" fillId="8" borderId="67" xfId="0" applyFont="1" applyFill="1" applyBorder="1" applyAlignment="1">
      <alignment horizontal="center" vertical="center" wrapText="1"/>
    </xf>
    <xf numFmtId="2" fontId="8" fillId="5" borderId="87" xfId="0" applyNumberFormat="1" applyFont="1" applyFill="1" applyBorder="1" applyAlignment="1">
      <alignment horizontal="center" vertical="center" wrapText="1"/>
    </xf>
    <xf numFmtId="0" fontId="29" fillId="16" borderId="4" xfId="0" applyFont="1" applyFill="1" applyBorder="1"/>
    <xf numFmtId="1" fontId="29" fillId="16" borderId="4" xfId="0" applyNumberFormat="1" applyFont="1" applyFill="1" applyBorder="1"/>
    <xf numFmtId="0" fontId="29" fillId="13" borderId="4" xfId="0" applyFont="1" applyFill="1" applyBorder="1"/>
    <xf numFmtId="1" fontId="29" fillId="13" borderId="4" xfId="0" applyNumberFormat="1" applyFont="1" applyFill="1" applyBorder="1"/>
    <xf numFmtId="0" fontId="8" fillId="4" borderId="30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/>
    </xf>
    <xf numFmtId="0" fontId="8" fillId="4" borderId="99" xfId="0" applyFont="1" applyFill="1" applyBorder="1" applyAlignment="1">
      <alignment horizontal="center" vertical="center" wrapText="1"/>
    </xf>
    <xf numFmtId="0" fontId="7" fillId="8" borderId="98" xfId="0" applyFont="1" applyFill="1" applyBorder="1" applyAlignment="1">
      <alignment horizontal="center" vertical="center" wrapText="1"/>
    </xf>
    <xf numFmtId="0" fontId="7" fillId="8" borderId="82" xfId="0" applyFont="1" applyFill="1" applyBorder="1" applyAlignment="1">
      <alignment horizontal="center" vertical="center" wrapText="1"/>
    </xf>
    <xf numFmtId="0" fontId="8" fillId="8" borderId="77" xfId="0" applyFont="1" applyFill="1" applyBorder="1" applyAlignment="1">
      <alignment horizontal="left" vertical="center" wrapText="1"/>
    </xf>
    <xf numFmtId="0" fontId="7" fillId="8" borderId="77" xfId="0" applyFont="1" applyFill="1" applyBorder="1" applyAlignment="1">
      <alignment horizontal="center" vertical="center" wrapText="1"/>
    </xf>
    <xf numFmtId="0" fontId="21" fillId="8" borderId="77" xfId="1" applyFont="1" applyFill="1" applyBorder="1" applyAlignment="1" applyProtection="1">
      <alignment horizontal="left" vertical="center" wrapText="1"/>
    </xf>
    <xf numFmtId="0" fontId="7" fillId="0" borderId="86" xfId="0" applyFont="1" applyBorder="1" applyAlignment="1">
      <alignment horizontal="center" vertical="center" wrapText="1"/>
    </xf>
    <xf numFmtId="0" fontId="21" fillId="0" borderId="67" xfId="1" applyFont="1" applyBorder="1" applyAlignment="1" applyProtection="1">
      <alignment horizontal="left" vertical="center" wrapText="1"/>
    </xf>
    <xf numFmtId="0" fontId="7" fillId="0" borderId="67" xfId="0" applyFont="1" applyBorder="1" applyAlignment="1">
      <alignment horizontal="center" vertical="center" wrapText="1"/>
    </xf>
    <xf numFmtId="2" fontId="8" fillId="3" borderId="83" xfId="0" applyNumberFormat="1" applyFont="1" applyFill="1" applyBorder="1" applyAlignment="1">
      <alignment horizontal="center" vertical="center" wrapText="1"/>
    </xf>
    <xf numFmtId="2" fontId="8" fillId="3" borderId="85" xfId="0" applyNumberFormat="1" applyFont="1" applyFill="1" applyBorder="1" applyAlignment="1">
      <alignment horizontal="center" vertical="center" wrapText="1"/>
    </xf>
    <xf numFmtId="2" fontId="8" fillId="3" borderId="100" xfId="0" applyNumberFormat="1" applyFont="1" applyFill="1" applyBorder="1" applyAlignment="1">
      <alignment horizontal="center" vertical="center" wrapText="1"/>
    </xf>
    <xf numFmtId="2" fontId="8" fillId="3" borderId="101" xfId="0" applyNumberFormat="1" applyFont="1" applyFill="1" applyBorder="1" applyAlignment="1">
      <alignment horizontal="center" vertical="center" wrapText="1"/>
    </xf>
    <xf numFmtId="0" fontId="8" fillId="0" borderId="67" xfId="0" applyFont="1" applyBorder="1" applyAlignment="1">
      <alignment horizontal="left" vertical="center" wrapText="1"/>
    </xf>
    <xf numFmtId="2" fontId="8" fillId="3" borderId="87" xfId="0" applyNumberFormat="1" applyFont="1" applyFill="1" applyBorder="1" applyAlignment="1">
      <alignment horizontal="center" vertical="center" wrapText="1"/>
    </xf>
    <xf numFmtId="0" fontId="8" fillId="4" borderId="77" xfId="5" applyFont="1" applyFill="1" applyBorder="1" applyAlignment="1">
      <alignment horizontal="center" vertical="center" wrapText="1"/>
    </xf>
    <xf numFmtId="0" fontId="8" fillId="4" borderId="24" xfId="5" applyFont="1" applyFill="1" applyBorder="1" applyAlignment="1">
      <alignment horizontal="center" vertical="center" wrapText="1"/>
    </xf>
    <xf numFmtId="0" fontId="8" fillId="4" borderId="30" xfId="5" applyFont="1" applyFill="1" applyBorder="1" applyAlignment="1">
      <alignment horizontal="center" vertical="center" wrapText="1"/>
    </xf>
    <xf numFmtId="0" fontId="8" fillId="4" borderId="99" xfId="5" applyFont="1" applyFill="1" applyBorder="1" applyAlignment="1">
      <alignment horizontal="center" vertical="center" wrapText="1"/>
    </xf>
    <xf numFmtId="0" fontId="7" fillId="0" borderId="84" xfId="5" applyFont="1" applyBorder="1" applyAlignment="1">
      <alignment horizontal="center" vertical="center" wrapText="1"/>
    </xf>
    <xf numFmtId="0" fontId="8" fillId="0" borderId="24" xfId="5" applyFont="1" applyBorder="1" applyAlignment="1">
      <alignment horizontal="center" vertical="center" wrapText="1"/>
    </xf>
    <xf numFmtId="0" fontId="7" fillId="0" borderId="24" xfId="5" applyFont="1" applyBorder="1" applyAlignment="1">
      <alignment horizontal="center" vertical="center" wrapText="1"/>
    </xf>
    <xf numFmtId="0" fontId="31" fillId="0" borderId="4" xfId="5" applyFont="1" applyBorder="1" applyAlignment="1">
      <alignment horizontal="center" vertical="center"/>
    </xf>
    <xf numFmtId="0" fontId="31" fillId="0" borderId="102" xfId="5" applyFont="1" applyBorder="1" applyAlignment="1">
      <alignment horizontal="center" vertical="center"/>
    </xf>
    <xf numFmtId="0" fontId="7" fillId="0" borderId="23" xfId="5" applyFont="1" applyBorder="1" applyAlignment="1">
      <alignment horizontal="center" vertical="center" wrapText="1"/>
    </xf>
    <xf numFmtId="2" fontId="8" fillId="5" borderId="103" xfId="5" applyNumberFormat="1" applyFont="1" applyFill="1" applyBorder="1" applyAlignment="1">
      <alignment horizontal="center" vertical="center" wrapText="1"/>
    </xf>
    <xf numFmtId="2" fontId="8" fillId="5" borderId="85" xfId="5" applyNumberFormat="1" applyFont="1" applyFill="1" applyBorder="1" applyAlignment="1">
      <alignment horizontal="center" vertical="center" wrapText="1"/>
    </xf>
    <xf numFmtId="0" fontId="31" fillId="0" borderId="105" xfId="5" applyFont="1" applyBorder="1" applyAlignment="1">
      <alignment horizontal="center" vertical="center"/>
    </xf>
    <xf numFmtId="0" fontId="7" fillId="0" borderId="70" xfId="5" applyFont="1" applyBorder="1" applyAlignment="1">
      <alignment horizontal="center" vertical="center" wrapText="1"/>
    </xf>
    <xf numFmtId="2" fontId="8" fillId="5" borderId="106" xfId="5" applyNumberFormat="1" applyFont="1" applyFill="1" applyBorder="1" applyAlignment="1">
      <alignment horizontal="center" vertical="center" wrapText="1"/>
    </xf>
    <xf numFmtId="0" fontId="7" fillId="0" borderId="107" xfId="5" applyFont="1" applyBorder="1" applyAlignment="1">
      <alignment horizontal="center" vertical="center" wrapText="1"/>
    </xf>
    <xf numFmtId="0" fontId="8" fillId="0" borderId="108" xfId="5" applyFont="1" applyBorder="1" applyAlignment="1">
      <alignment horizontal="center" vertical="center" wrapText="1"/>
    </xf>
    <xf numFmtId="0" fontId="7" fillId="0" borderId="109" xfId="5" applyFont="1" applyBorder="1" applyAlignment="1">
      <alignment horizontal="center" vertical="center" wrapText="1"/>
    </xf>
    <xf numFmtId="0" fontId="7" fillId="0" borderId="110" xfId="5" applyFont="1" applyBorder="1" applyAlignment="1">
      <alignment horizontal="center" vertical="center" wrapText="1"/>
    </xf>
    <xf numFmtId="0" fontId="31" fillId="0" borderId="11" xfId="5" applyFont="1" applyBorder="1" applyAlignment="1">
      <alignment horizontal="center" vertical="center"/>
    </xf>
    <xf numFmtId="0" fontId="7" fillId="0" borderId="66" xfId="5" applyFont="1" applyBorder="1" applyAlignment="1">
      <alignment horizontal="center" vertical="center" wrapText="1"/>
    </xf>
    <xf numFmtId="2" fontId="8" fillId="5" borderId="111" xfId="5" applyNumberFormat="1" applyFont="1" applyFill="1" applyBorder="1" applyAlignment="1">
      <alignment horizontal="center" vertical="center" wrapText="1"/>
    </xf>
    <xf numFmtId="0" fontId="7" fillId="0" borderId="117" xfId="0" applyFont="1" applyBorder="1" applyAlignment="1">
      <alignment horizontal="center" vertical="center" wrapText="1"/>
    </xf>
    <xf numFmtId="0" fontId="8" fillId="0" borderId="90" xfId="0" applyFont="1" applyBorder="1" applyAlignment="1">
      <alignment horizontal="center" vertical="center" wrapText="1"/>
    </xf>
    <xf numFmtId="0" fontId="7" fillId="0" borderId="118" xfId="0" applyFont="1" applyBorder="1" applyAlignment="1">
      <alignment horizontal="center" vertical="center" wrapText="1"/>
    </xf>
    <xf numFmtId="2" fontId="8" fillId="5" borderId="103" xfId="0" applyNumberFormat="1" applyFont="1" applyFill="1" applyBorder="1" applyAlignment="1">
      <alignment horizontal="center" vertical="center" wrapText="1"/>
    </xf>
    <xf numFmtId="0" fontId="7" fillId="0" borderId="114" xfId="0" applyFont="1" applyBorder="1" applyAlignment="1">
      <alignment horizontal="center" vertical="center" wrapText="1"/>
    </xf>
    <xf numFmtId="0" fontId="7" fillId="0" borderId="119" xfId="0" applyFont="1" applyBorder="1" applyAlignment="1">
      <alignment horizontal="center" vertical="center" wrapText="1"/>
    </xf>
    <xf numFmtId="2" fontId="8" fillId="5" borderId="115" xfId="0" applyNumberFormat="1" applyFont="1" applyFill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/>
    </xf>
    <xf numFmtId="0" fontId="25" fillId="0" borderId="0" xfId="0" applyFont="1" applyAlignment="1"/>
    <xf numFmtId="0" fontId="8" fillId="8" borderId="0" xfId="0" applyFont="1" applyFill="1" applyBorder="1" applyAlignment="1">
      <alignment vertical="center" wrapText="1"/>
    </xf>
    <xf numFmtId="0" fontId="7" fillId="0" borderId="0" xfId="5" applyFont="1" applyBorder="1" applyAlignment="1">
      <alignment horizontal="center" vertical="center" wrapText="1"/>
    </xf>
    <xf numFmtId="0" fontId="8" fillId="0" borderId="0" xfId="5" applyFont="1" applyBorder="1" applyAlignment="1">
      <alignment horizontal="center" vertical="center" wrapText="1"/>
    </xf>
    <xf numFmtId="0" fontId="43" fillId="0" borderId="0" xfId="0" applyFont="1" applyAlignment="1"/>
    <xf numFmtId="0" fontId="24" fillId="0" borderId="0" xfId="0" applyFont="1" applyAlignment="1"/>
    <xf numFmtId="0" fontId="7" fillId="8" borderId="0" xfId="5" applyFont="1" applyFill="1" applyBorder="1" applyAlignment="1">
      <alignment horizontal="center" vertical="center" wrapText="1"/>
    </xf>
    <xf numFmtId="0" fontId="31" fillId="8" borderId="0" xfId="5" applyFont="1" applyFill="1" applyBorder="1" applyAlignment="1">
      <alignment horizontal="center" vertical="center"/>
    </xf>
    <xf numFmtId="2" fontId="8" fillId="8" borderId="0" xfId="5" applyNumberFormat="1" applyFont="1" applyFill="1" applyBorder="1" applyAlignment="1">
      <alignment horizontal="center" vertical="center" wrapText="1"/>
    </xf>
    <xf numFmtId="2" fontId="0" fillId="0" borderId="4" xfId="0" applyNumberFormat="1" applyBorder="1"/>
    <xf numFmtId="0" fontId="7" fillId="8" borderId="24" xfId="0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8" fillId="6" borderId="77" xfId="0" applyFont="1" applyFill="1" applyBorder="1" applyAlignment="1">
      <alignment horizontal="center" vertical="center" wrapText="1"/>
    </xf>
    <xf numFmtId="0" fontId="8" fillId="6" borderId="99" xfId="0" applyFont="1" applyFill="1" applyBorder="1" applyAlignment="1">
      <alignment horizontal="center" vertical="center" wrapText="1"/>
    </xf>
    <xf numFmtId="0" fontId="7" fillId="0" borderId="117" xfId="0" applyFont="1" applyFill="1" applyBorder="1" applyAlignment="1">
      <alignment horizontal="center" vertical="center" wrapText="1"/>
    </xf>
    <xf numFmtId="0" fontId="7" fillId="0" borderId="120" xfId="0" applyFont="1" applyFill="1" applyBorder="1" applyAlignment="1">
      <alignment horizontal="center" vertical="center" wrapText="1"/>
    </xf>
    <xf numFmtId="0" fontId="7" fillId="0" borderId="84" xfId="0" applyFont="1" applyFill="1" applyBorder="1" applyAlignment="1">
      <alignment horizontal="center" vertical="center" wrapText="1"/>
    </xf>
    <xf numFmtId="0" fontId="7" fillId="0" borderId="86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left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6" fillId="18" borderId="0" xfId="0" applyFont="1" applyFill="1"/>
    <xf numFmtId="0" fontId="7" fillId="0" borderId="121" xfId="0" applyFont="1" applyFill="1" applyBorder="1" applyAlignment="1">
      <alignment horizontal="center" vertical="center" wrapText="1"/>
    </xf>
    <xf numFmtId="0" fontId="7" fillId="0" borderId="90" xfId="0" applyFont="1" applyFill="1" applyBorder="1" applyAlignment="1">
      <alignment horizontal="center" vertical="center" wrapText="1"/>
    </xf>
    <xf numFmtId="0" fontId="7" fillId="8" borderId="90" xfId="0" applyFont="1" applyFill="1" applyBorder="1" applyAlignment="1">
      <alignment horizontal="center" vertical="center" wrapText="1"/>
    </xf>
    <xf numFmtId="0" fontId="7" fillId="0" borderId="96" xfId="0" applyFont="1" applyFill="1" applyBorder="1" applyAlignment="1">
      <alignment horizontal="center" vertical="center" wrapText="1"/>
    </xf>
    <xf numFmtId="2" fontId="14" fillId="17" borderId="123" xfId="1" applyNumberFormat="1" applyFont="1" applyFill="1" applyBorder="1" applyAlignment="1" applyProtection="1">
      <alignment horizontal="center" vertical="center" wrapText="1"/>
    </xf>
    <xf numFmtId="0" fontId="6" fillId="0" borderId="122" xfId="0" applyFont="1" applyBorder="1"/>
    <xf numFmtId="2" fontId="14" fillId="17" borderId="12" xfId="1" applyNumberFormat="1" applyFont="1" applyFill="1" applyBorder="1" applyAlignment="1" applyProtection="1">
      <alignment horizontal="center" vertical="center" wrapText="1"/>
    </xf>
    <xf numFmtId="2" fontId="14" fillId="17" borderId="13" xfId="1" applyNumberFormat="1" applyFont="1" applyFill="1" applyBorder="1" applyAlignment="1" applyProtection="1">
      <alignment horizontal="center" vertical="center" wrapText="1"/>
    </xf>
    <xf numFmtId="2" fontId="8" fillId="3" borderId="26" xfId="0" applyNumberFormat="1" applyFont="1" applyFill="1" applyBorder="1" applyAlignment="1">
      <alignment horizontal="center" vertical="center" wrapText="1"/>
    </xf>
    <xf numFmtId="2" fontId="8" fillId="3" borderId="31" xfId="0" applyNumberFormat="1" applyFont="1" applyFill="1" applyBorder="1" applyAlignment="1">
      <alignment horizontal="center" vertical="center" wrapText="1"/>
    </xf>
    <xf numFmtId="2" fontId="8" fillId="3" borderId="29" xfId="0" applyNumberFormat="1" applyFont="1" applyFill="1" applyBorder="1" applyAlignment="1">
      <alignment horizontal="center" vertical="center" wrapText="1"/>
    </xf>
    <xf numFmtId="0" fontId="0" fillId="8" borderId="0" xfId="0" applyFill="1" applyAlignment="1">
      <alignment horizontal="right"/>
    </xf>
    <xf numFmtId="0" fontId="2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8" fillId="4" borderId="77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/>
    </xf>
    <xf numFmtId="0" fontId="8" fillId="4" borderId="83" xfId="0" applyFont="1" applyFill="1" applyBorder="1" applyAlignment="1">
      <alignment horizontal="center" vertical="center" wrapText="1"/>
    </xf>
    <xf numFmtId="0" fontId="8" fillId="4" borderId="85" xfId="0" applyFont="1" applyFill="1" applyBorder="1" applyAlignment="1">
      <alignment horizontal="center" vertical="center" wrapText="1"/>
    </xf>
    <xf numFmtId="0" fontId="8" fillId="4" borderId="67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top" wrapText="1"/>
    </xf>
    <xf numFmtId="0" fontId="24" fillId="0" borderId="0" xfId="0" applyFont="1" applyAlignment="1">
      <alignment horizontal="left"/>
    </xf>
    <xf numFmtId="0" fontId="8" fillId="4" borderId="32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24" xfId="0" applyFont="1" applyFill="1" applyBorder="1"/>
    <xf numFmtId="0" fontId="7" fillId="8" borderId="77" xfId="0" applyFont="1" applyFill="1" applyBorder="1" applyAlignment="1">
      <alignment horizontal="center" vertical="center" wrapText="1"/>
    </xf>
    <xf numFmtId="0" fontId="7" fillId="8" borderId="24" xfId="0" applyFont="1" applyFill="1" applyBorder="1" applyAlignment="1">
      <alignment horizontal="center" vertical="center" wrapText="1"/>
    </xf>
    <xf numFmtId="0" fontId="7" fillId="8" borderId="67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/>
    </xf>
    <xf numFmtId="0" fontId="7" fillId="0" borderId="65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 wrapText="1"/>
    </xf>
    <xf numFmtId="0" fontId="8" fillId="4" borderId="52" xfId="0" applyFont="1" applyFill="1" applyBorder="1" applyAlignment="1">
      <alignment horizontal="center" vertical="center" wrapText="1"/>
    </xf>
    <xf numFmtId="0" fontId="8" fillId="4" borderId="53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 wrapText="1"/>
    </xf>
    <xf numFmtId="0" fontId="8" fillId="4" borderId="54" xfId="0" applyFont="1" applyFill="1" applyBorder="1" applyAlignment="1">
      <alignment horizontal="center" vertical="center" wrapText="1"/>
    </xf>
    <xf numFmtId="0" fontId="8" fillId="4" borderId="55" xfId="0" applyFont="1" applyFill="1" applyBorder="1" applyAlignment="1">
      <alignment horizontal="center" vertical="center" wrapText="1"/>
    </xf>
    <xf numFmtId="0" fontId="8" fillId="4" borderId="56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19" fillId="0" borderId="0" xfId="0" applyFont="1" applyBorder="1" applyAlignment="1">
      <alignment horizontal="center"/>
    </xf>
    <xf numFmtId="0" fontId="8" fillId="4" borderId="82" xfId="0" applyFont="1" applyFill="1" applyBorder="1" applyAlignment="1">
      <alignment horizontal="center" vertical="center" wrapText="1"/>
    </xf>
    <xf numFmtId="0" fontId="8" fillId="4" borderId="84" xfId="0" applyFont="1" applyFill="1" applyBorder="1" applyAlignment="1">
      <alignment horizontal="center" vertical="center" wrapText="1"/>
    </xf>
    <xf numFmtId="0" fontId="8" fillId="4" borderId="86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7" fillId="0" borderId="38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8" fillId="4" borderId="97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 wrapText="1"/>
    </xf>
    <xf numFmtId="0" fontId="8" fillId="4" borderId="77" xfId="5" applyFont="1" applyFill="1" applyBorder="1" applyAlignment="1">
      <alignment horizontal="center" vertical="center" wrapText="1"/>
    </xf>
    <xf numFmtId="0" fontId="8" fillId="4" borderId="24" xfId="5" applyFont="1" applyFill="1" applyBorder="1" applyAlignment="1">
      <alignment horizontal="center" vertical="center"/>
    </xf>
    <xf numFmtId="0" fontId="8" fillId="4" borderId="83" xfId="5" applyFont="1" applyFill="1" applyBorder="1" applyAlignment="1">
      <alignment horizontal="center" vertical="center" wrapText="1"/>
    </xf>
    <xf numFmtId="0" fontId="8" fillId="4" borderId="85" xfId="5" applyFont="1" applyFill="1" applyBorder="1" applyAlignment="1">
      <alignment horizontal="center" vertical="center" wrapText="1"/>
    </xf>
    <xf numFmtId="0" fontId="8" fillId="4" borderId="112" xfId="0" applyFont="1" applyFill="1" applyBorder="1" applyAlignment="1">
      <alignment horizontal="center" vertical="center" wrapText="1"/>
    </xf>
    <xf numFmtId="0" fontId="8" fillId="4" borderId="114" xfId="0" applyFont="1" applyFill="1" applyBorder="1" applyAlignment="1">
      <alignment horizontal="center" vertical="center" wrapText="1"/>
    </xf>
    <xf numFmtId="0" fontId="8" fillId="4" borderId="116" xfId="0" applyFont="1" applyFill="1" applyBorder="1" applyAlignment="1">
      <alignment horizontal="center" vertical="center" wrapText="1"/>
    </xf>
    <xf numFmtId="0" fontId="8" fillId="4" borderId="72" xfId="0" applyFont="1" applyFill="1" applyBorder="1" applyAlignment="1">
      <alignment horizontal="center" vertical="center" wrapText="1"/>
    </xf>
    <xf numFmtId="0" fontId="8" fillId="4" borderId="82" xfId="5" applyFont="1" applyFill="1" applyBorder="1" applyAlignment="1">
      <alignment horizontal="center" vertical="center" wrapText="1"/>
    </xf>
    <xf numFmtId="0" fontId="8" fillId="4" borderId="84" xfId="5" applyFont="1" applyFill="1" applyBorder="1" applyAlignment="1">
      <alignment horizontal="center" vertical="center" wrapText="1"/>
    </xf>
    <xf numFmtId="0" fontId="8" fillId="4" borderId="97" xfId="5" applyFont="1" applyFill="1" applyBorder="1" applyAlignment="1">
      <alignment horizontal="center" vertical="center" wrapText="1"/>
    </xf>
    <xf numFmtId="0" fontId="8" fillId="4" borderId="24" xfId="5" applyFont="1" applyFill="1" applyBorder="1" applyAlignment="1">
      <alignment horizontal="center" vertical="center" wrapText="1"/>
    </xf>
    <xf numFmtId="0" fontId="8" fillId="4" borderId="30" xfId="5" applyFont="1" applyFill="1" applyBorder="1" applyAlignment="1">
      <alignment horizontal="center" vertical="center" wrapText="1"/>
    </xf>
    <xf numFmtId="0" fontId="8" fillId="4" borderId="24" xfId="5" applyFont="1" applyFill="1" applyBorder="1"/>
    <xf numFmtId="0" fontId="18" fillId="4" borderId="77" xfId="5" applyFont="1" applyFill="1" applyBorder="1" applyAlignment="1">
      <alignment horizontal="center" vertical="center" wrapText="1"/>
    </xf>
    <xf numFmtId="0" fontId="18" fillId="4" borderId="24" xfId="5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4" borderId="113" xfId="5" applyFont="1" applyFill="1" applyBorder="1" applyAlignment="1">
      <alignment horizontal="center" vertical="center" wrapText="1"/>
    </xf>
    <xf numFmtId="0" fontId="0" fillId="0" borderId="115" xfId="0" applyBorder="1" applyAlignment="1">
      <alignment horizontal="center" vertical="center" wrapText="1"/>
    </xf>
    <xf numFmtId="0" fontId="7" fillId="0" borderId="30" xfId="5" applyFont="1" applyBorder="1" applyAlignment="1">
      <alignment horizontal="center" vertical="center" wrapText="1"/>
    </xf>
    <xf numFmtId="0" fontId="7" fillId="0" borderId="50" xfId="5" applyFont="1" applyBorder="1" applyAlignment="1">
      <alignment horizontal="center" vertical="center" wrapText="1"/>
    </xf>
    <xf numFmtId="0" fontId="7" fillId="0" borderId="104" xfId="5" applyFont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4" xfId="0" applyFont="1" applyFill="1" applyBorder="1"/>
    <xf numFmtId="0" fontId="8" fillId="2" borderId="72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2" fontId="3" fillId="3" borderId="6" xfId="1" applyNumberFormat="1" applyFont="1" applyFill="1" applyBorder="1" applyAlignment="1" applyProtection="1">
      <alignment horizontal="center" vertical="center" wrapText="1"/>
    </xf>
    <xf numFmtId="2" fontId="3" fillId="3" borderId="13" xfId="1" applyNumberFormat="1" applyFont="1" applyFill="1" applyBorder="1" applyAlignment="1" applyProtection="1">
      <alignment horizontal="center" vertical="center" wrapText="1"/>
    </xf>
    <xf numFmtId="0" fontId="8" fillId="2" borderId="71" xfId="0" applyFont="1" applyFill="1" applyBorder="1" applyAlignment="1">
      <alignment horizontal="center" vertical="center" wrapText="1"/>
    </xf>
    <xf numFmtId="0" fontId="8" fillId="2" borderId="8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2" fontId="3" fillId="3" borderId="8" xfId="1" applyNumberFormat="1" applyFont="1" applyFill="1" applyBorder="1" applyAlignment="1" applyProtection="1">
      <alignment horizontal="center" vertical="center" wrapText="1"/>
    </xf>
    <xf numFmtId="2" fontId="3" fillId="3" borderId="15" xfId="1" applyNumberFormat="1" applyFont="1" applyFill="1" applyBorder="1" applyAlignment="1" applyProtection="1">
      <alignment horizontal="center" vertical="center" wrapText="1"/>
    </xf>
    <xf numFmtId="2" fontId="3" fillId="3" borderId="4" xfId="1" applyNumberFormat="1" applyFont="1" applyFill="1" applyBorder="1" applyAlignment="1" applyProtection="1">
      <alignment horizontal="center" vertical="center" wrapText="1"/>
    </xf>
    <xf numFmtId="2" fontId="3" fillId="3" borderId="12" xfId="1" applyNumberFormat="1" applyFont="1" applyFill="1" applyBorder="1" applyAlignment="1" applyProtection="1">
      <alignment horizontal="center" vertical="center" wrapText="1"/>
    </xf>
    <xf numFmtId="0" fontId="8" fillId="2" borderId="77" xfId="0" applyFont="1" applyFill="1" applyBorder="1" applyAlignment="1">
      <alignment horizontal="center" vertical="center" wrapText="1"/>
    </xf>
    <xf numFmtId="0" fontId="8" fillId="2" borderId="24" xfId="0" applyFont="1" applyFill="1" applyBorder="1"/>
    <xf numFmtId="0" fontId="8" fillId="2" borderId="78" xfId="0" applyFont="1" applyFill="1" applyBorder="1" applyAlignment="1">
      <alignment horizontal="center" vertical="center" wrapText="1"/>
    </xf>
    <xf numFmtId="0" fontId="8" fillId="2" borderId="79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8" fillId="2" borderId="80" xfId="0" applyFont="1" applyFill="1" applyBorder="1" applyAlignment="1">
      <alignment horizontal="center" vertical="center" wrapText="1"/>
    </xf>
    <xf numFmtId="0" fontId="8" fillId="10" borderId="16" xfId="0" applyFont="1" applyFill="1" applyBorder="1" applyAlignment="1">
      <alignment horizontal="center" vertical="center" wrapText="1"/>
    </xf>
    <xf numFmtId="0" fontId="8" fillId="10" borderId="17" xfId="0" applyFont="1" applyFill="1" applyBorder="1" applyAlignment="1">
      <alignment horizontal="center" vertical="center" wrapText="1"/>
    </xf>
    <xf numFmtId="0" fontId="8" fillId="10" borderId="18" xfId="0" applyFont="1" applyFill="1" applyBorder="1" applyAlignment="1">
      <alignment horizontal="center" vertical="center" wrapText="1"/>
    </xf>
    <xf numFmtId="0" fontId="8" fillId="10" borderId="20" xfId="0" applyFont="1" applyFill="1" applyBorder="1" applyAlignment="1">
      <alignment horizontal="center" vertical="center" wrapText="1"/>
    </xf>
    <xf numFmtId="0" fontId="8" fillId="10" borderId="21" xfId="0" applyFont="1" applyFill="1" applyBorder="1" applyAlignment="1">
      <alignment horizontal="center" vertical="center" wrapText="1"/>
    </xf>
    <xf numFmtId="0" fontId="8" fillId="10" borderId="22" xfId="0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 wrapText="1"/>
    </xf>
    <xf numFmtId="0" fontId="8" fillId="10" borderId="11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8" fillId="10" borderId="4" xfId="0" applyFont="1" applyFill="1" applyBorder="1"/>
    <xf numFmtId="0" fontId="8" fillId="10" borderId="72" xfId="0" applyFont="1" applyFill="1" applyBorder="1" applyAlignment="1">
      <alignment horizontal="center" vertical="center" wrapText="1"/>
    </xf>
    <xf numFmtId="0" fontId="8" fillId="10" borderId="43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/>
    </xf>
    <xf numFmtId="0" fontId="8" fillId="10" borderId="15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8" fillId="6" borderId="82" xfId="0" applyFont="1" applyFill="1" applyBorder="1" applyAlignment="1">
      <alignment horizontal="center" vertical="center" wrapText="1"/>
    </xf>
    <xf numFmtId="0" fontId="8" fillId="6" borderId="84" xfId="0" applyFont="1" applyFill="1" applyBorder="1" applyAlignment="1">
      <alignment horizontal="center" vertical="center" wrapText="1"/>
    </xf>
    <xf numFmtId="0" fontId="8" fillId="6" borderId="97" xfId="0" applyFont="1" applyFill="1" applyBorder="1" applyAlignment="1">
      <alignment horizontal="center" vertical="center" wrapText="1"/>
    </xf>
    <xf numFmtId="0" fontId="8" fillId="6" borderId="77" xfId="0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/>
    </xf>
    <xf numFmtId="0" fontId="8" fillId="6" borderId="83" xfId="0" applyFont="1" applyFill="1" applyBorder="1" applyAlignment="1">
      <alignment horizontal="center" vertical="center" wrapText="1"/>
    </xf>
    <xf numFmtId="0" fontId="8" fillId="6" borderId="85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17" fillId="0" borderId="43" xfId="0" applyFont="1" applyBorder="1" applyAlignment="1">
      <alignment horizontal="center" vertical="center" wrapText="1"/>
    </xf>
    <xf numFmtId="0" fontId="17" fillId="0" borderId="24" xfId="0" applyFont="1" applyBorder="1"/>
    <xf numFmtId="0" fontId="17" fillId="0" borderId="41" xfId="0" applyFont="1" applyBorder="1"/>
    <xf numFmtId="0" fontId="17" fillId="0" borderId="30" xfId="0" applyFont="1" applyBorder="1"/>
    <xf numFmtId="0" fontId="17" fillId="0" borderId="36" xfId="0" applyFont="1" applyBorder="1" applyAlignment="1">
      <alignment horizontal="center" vertical="center" wrapText="1"/>
    </xf>
    <xf numFmtId="0" fontId="17" fillId="0" borderId="65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0" fontId="17" fillId="0" borderId="66" xfId="0" applyFont="1" applyBorder="1" applyAlignment="1">
      <alignment horizontal="center" vertical="center" wrapText="1"/>
    </xf>
    <xf numFmtId="0" fontId="17" fillId="0" borderId="45" xfId="0" applyFont="1" applyBorder="1"/>
    <xf numFmtId="0" fontId="20" fillId="0" borderId="0" xfId="0" applyFont="1" applyAlignment="1">
      <alignment horizontal="center"/>
    </xf>
    <xf numFmtId="0" fontId="8" fillId="7" borderId="23" xfId="0" applyFont="1" applyFill="1" applyBorder="1" applyAlignment="1">
      <alignment horizontal="center" vertical="center" wrapText="1"/>
    </xf>
    <xf numFmtId="0" fontId="6" fillId="0" borderId="24" xfId="0" applyFont="1" applyBorder="1"/>
    <xf numFmtId="0" fontId="6" fillId="0" borderId="30" xfId="0" applyFont="1" applyBorder="1"/>
    <xf numFmtId="0" fontId="6" fillId="0" borderId="23" xfId="0" applyFont="1" applyBorder="1"/>
    <xf numFmtId="0" fontId="15" fillId="0" borderId="0" xfId="0" applyFont="1" applyAlignment="1">
      <alignment horizontal="center"/>
    </xf>
    <xf numFmtId="0" fontId="8" fillId="7" borderId="32" xfId="0" applyFont="1" applyFill="1" applyBorder="1" applyAlignment="1">
      <alignment horizontal="center" vertical="center" wrapText="1"/>
    </xf>
    <xf numFmtId="0" fontId="6" fillId="0" borderId="25" xfId="0" applyFont="1" applyBorder="1"/>
    <xf numFmtId="0" fontId="6" fillId="0" borderId="34" xfId="0" applyFont="1" applyBorder="1"/>
    <xf numFmtId="0" fontId="8" fillId="7" borderId="38" xfId="0" applyFont="1" applyFill="1" applyBorder="1" applyAlignment="1">
      <alignment horizontal="center" vertical="center" wrapText="1"/>
    </xf>
    <xf numFmtId="0" fontId="8" fillId="7" borderId="50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57" xfId="0" applyFont="1" applyBorder="1"/>
  </cellXfs>
  <cellStyles count="6">
    <cellStyle name="Dziesiętny" xfId="2" builtinId="3"/>
    <cellStyle name="Hiperłącze" xfId="1" builtinId="8"/>
    <cellStyle name="Normalny" xfId="0" builtinId="0"/>
    <cellStyle name="Normalny 2" xfId="3" xr:uid="{00000000-0005-0000-0000-000003000000}"/>
    <cellStyle name="Normalny 3" xfId="5" xr:uid="{00000000-0005-0000-0000-000004000000}"/>
    <cellStyle name="Procentowy 2" xfId="4" xr:uid="{00000000-0005-0000-0000-000005000000}"/>
  </cellStyles>
  <dxfs count="17">
    <dxf>
      <numFmt numFmtId="1" formatCode="0"/>
    </dxf>
    <dxf>
      <numFmt numFmtId="1" formatCode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</font>
      <numFmt numFmtId="35" formatCode="_-* #,##0.00_-;\-* #,##0.00_-;_-* &quot;-&quot;??_-;_-@_-"/>
      <alignment horizontal="left" vertical="bottom" textRotation="0" wrapText="0" indent="1" justifyLastLine="0" shrinkToFit="0" readingOrder="0"/>
      <border diagonalUp="0" diagonalDown="0">
        <left/>
        <right/>
        <top style="thin">
          <color theme="7"/>
        </top>
        <bottom/>
        <vertical/>
        <horizontal/>
      </border>
    </dxf>
    <dxf>
      <alignment horizontal="left" vertical="bottom" textRotation="0" wrapText="0" relativeIndent="1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theme="7"/>
        </top>
        <bottom/>
      </border>
    </dxf>
    <dxf>
      <border outline="0">
        <left style="thin">
          <color theme="4" tint="0.39997558519241921"/>
        </left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general" vertical="top" textRotation="0" wrapText="1" indent="0" justifyLastLine="0" shrinkToFit="0" readingOrder="0"/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9" defaultPivotStyle="PivotStyleLight16">
    <tableStyle name="Styl tabeli 1" pivot="0" count="1" xr9:uid="{00000000-0011-0000-FFFF-FFFF00000000}">
      <tableStyleElement type="wholeTable" dxfId="16"/>
    </tableStyle>
    <tableStyle name="Styl tabeli 2" pivot="0" count="3" xr9:uid="{00000000-0011-0000-FFFF-FFFF01000000}">
      <tableStyleElement type="wholeTable" dxfId="15"/>
      <tableStyleElement type="firstRowStripe" dxfId="14"/>
      <tableStyleElement type="secondRowStripe" dxfId="13"/>
    </tableStyle>
  </tableStyles>
  <colors>
    <mruColors>
      <color rgb="FFFFDA97"/>
      <color rgb="FFFFCC66"/>
      <color rgb="FFFFCC00"/>
      <color rgb="FFF8F200"/>
      <color rgb="FFFF9900"/>
      <color rgb="FFFFE36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4</xdr:row>
      <xdr:rowOff>104775</xdr:rowOff>
    </xdr:from>
    <xdr:to>
      <xdr:col>9</xdr:col>
      <xdr:colOff>425450</xdr:colOff>
      <xdr:row>6</xdr:row>
      <xdr:rowOff>82550</xdr:rowOff>
    </xdr:to>
    <xdr:pic>
      <xdr:nvPicPr>
        <xdr:cNvPr id="5469" name="Obraz 4" descr="logo europower.jpg">
          <a:extLst>
            <a:ext uri="{FF2B5EF4-FFF2-40B4-BE49-F238E27FC236}">
              <a16:creationId xmlns:a16="http://schemas.microsoft.com/office/drawing/2014/main" id="{00000000-0008-0000-0200-00005D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866775"/>
          <a:ext cx="36957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4</xdr:row>
      <xdr:rowOff>104775</xdr:rowOff>
    </xdr:from>
    <xdr:to>
      <xdr:col>8</xdr:col>
      <xdr:colOff>425450</xdr:colOff>
      <xdr:row>6</xdr:row>
      <xdr:rowOff>82550</xdr:rowOff>
    </xdr:to>
    <xdr:pic>
      <xdr:nvPicPr>
        <xdr:cNvPr id="2" name="Obraz 4" descr="logo europower.jpg">
          <a:extLst>
            <a:ext uri="{FF2B5EF4-FFF2-40B4-BE49-F238E27FC236}">
              <a16:creationId xmlns:a16="http://schemas.microsoft.com/office/drawing/2014/main" id="{4F627294-1036-4D97-A849-C72630F9D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866775"/>
          <a:ext cx="3692525" cy="35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4</xdr:row>
      <xdr:rowOff>19050</xdr:rowOff>
    </xdr:from>
    <xdr:to>
      <xdr:col>8</xdr:col>
      <xdr:colOff>539750</xdr:colOff>
      <xdr:row>5</xdr:row>
      <xdr:rowOff>76200</xdr:rowOff>
    </xdr:to>
    <xdr:pic>
      <xdr:nvPicPr>
        <xdr:cNvPr id="2" name="Obraz 2" descr="logo acumax.jpg">
          <a:extLst>
            <a:ext uri="{FF2B5EF4-FFF2-40B4-BE49-F238E27FC236}">
              <a16:creationId xmlns:a16="http://schemas.microsoft.com/office/drawing/2014/main" id="{1B0B2428-5B81-43A1-8682-CC8037037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847725"/>
          <a:ext cx="23399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5</xdr:row>
      <xdr:rowOff>19050</xdr:rowOff>
    </xdr:from>
    <xdr:to>
      <xdr:col>8</xdr:col>
      <xdr:colOff>542925</xdr:colOff>
      <xdr:row>6</xdr:row>
      <xdr:rowOff>76200</xdr:rowOff>
    </xdr:to>
    <xdr:pic>
      <xdr:nvPicPr>
        <xdr:cNvPr id="2" name="Obraz 2" descr="logo acumax.jpg">
          <a:extLst>
            <a:ext uri="{FF2B5EF4-FFF2-40B4-BE49-F238E27FC236}">
              <a16:creationId xmlns:a16="http://schemas.microsoft.com/office/drawing/2014/main" id="{E5FDDF5E-736B-4B3B-A03D-356980B16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847725"/>
          <a:ext cx="23526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3</xdr:row>
      <xdr:rowOff>66675</xdr:rowOff>
    </xdr:from>
    <xdr:ext cx="3762375" cy="905375"/>
    <xdr:pic>
      <xdr:nvPicPr>
        <xdr:cNvPr id="2" name="Picture 2">
          <a:extLst>
            <a:ext uri="{FF2B5EF4-FFF2-40B4-BE49-F238E27FC236}">
              <a16:creationId xmlns:a16="http://schemas.microsoft.com/office/drawing/2014/main" id="{32AA7AEC-DFFA-4B65-8B32-00153159D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638175"/>
          <a:ext cx="3762375" cy="90537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5</xdr:row>
      <xdr:rowOff>0</xdr:rowOff>
    </xdr:from>
    <xdr:to>
      <xdr:col>8</xdr:col>
      <xdr:colOff>523875</xdr:colOff>
      <xdr:row>6</xdr:row>
      <xdr:rowOff>47625</xdr:rowOff>
    </xdr:to>
    <xdr:pic>
      <xdr:nvPicPr>
        <xdr:cNvPr id="2" name="Obraz 3" descr="logo alarmtec.jpg">
          <a:extLst>
            <a:ext uri="{FF2B5EF4-FFF2-40B4-BE49-F238E27FC236}">
              <a16:creationId xmlns:a16="http://schemas.microsoft.com/office/drawing/2014/main" id="{00000000-0008-0000-0500-00004F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828675"/>
          <a:ext cx="25527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dlowe/Cenniki/Cennik_wz&#243;r_EMU_IIQ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1/IIIQ2021/UPSI/Cennik_USD_EMU_IIIQ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Warunki handlowe"/>
      <sheetName val="Europower AGM"/>
      <sheetName val="Europower LiFePO4"/>
      <sheetName val="Acumax AGM"/>
      <sheetName val="Acumax GEL "/>
      <sheetName val="Technocell"/>
      <sheetName val="Alarmtec"/>
      <sheetName val="akcesoria_accessories1"/>
      <sheetName val="Lączniki"/>
      <sheetName val="Zbiorczo"/>
      <sheetName val="ean"/>
    </sheetNames>
    <sheetDataSet>
      <sheetData sheetId="0">
        <row r="32">
          <cell r="C32" t="str">
            <v>PL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Warunki handlowe"/>
      <sheetName val="Europower AGM"/>
      <sheetName val="Acumax AGM"/>
      <sheetName val="Acumax GEL"/>
      <sheetName val="Technocell"/>
      <sheetName val="Alarmtec"/>
      <sheetName val="akcesoria_accessories1"/>
      <sheetName val="akcesoria_accessories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do_cenn103" displayName="do_cenn103" ref="B4:H1124" totalsRowShown="0" headerRowDxfId="12" tableBorderDxfId="11">
  <autoFilter ref="B4:H1124" xr:uid="{00000000-0009-0000-0100-000002000000}"/>
  <sortState xmlns:xlrd2="http://schemas.microsoft.com/office/spreadsheetml/2017/richdata2" ref="B5:E1124">
    <sortCondition ref="B4:B1124"/>
  </sortState>
  <tableColumns count="7">
    <tableColumn id="1" xr3:uid="{00000000-0010-0000-0000-000001000000}" name="Kod katalogowy zestawu okablowania" dataDxfId="10"/>
    <tableColumn id="3" xr3:uid="{00000000-0010-0000-0000-000003000000}" name="Gabaryt akumulatora" dataDxfId="9"/>
    <tableColumn id="4" xr3:uid="{00000000-0010-0000-0000-000004000000}" name="Przekrój mm2" dataDxfId="8"/>
    <tableColumn id="7" xr3:uid="{00000000-0010-0000-0000-000007000000}" name="Kod katalogowy stojaka" dataDxfId="7"/>
    <tableColumn id="2" xr3:uid="{00000000-0010-0000-0000-000002000000}" name="Kod katalogowy szafy" dataDxfId="6"/>
    <tableColumn id="6" xr3:uid="{00000000-0010-0000-0000-000006000000}" name="Opis" dataDxfId="5"/>
    <tableColumn id="5" xr3:uid="{00000000-0010-0000-0000-000005000000}" name="Cena PLN" dataDxfId="4" dataCellStyle="Dziesiętny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zbiorczo" displayName="zbiorczo" ref="A1:C1048564" totalsRowShown="0" headerRowBorderDxfId="3" tableBorderDxfId="2">
  <autoFilter ref="A1:C1048564" xr:uid="{00000000-0009-0000-0100-000003000000}"/>
  <tableColumns count="3">
    <tableColumn id="1" xr3:uid="{00000000-0010-0000-0100-000001000000}" name="model"/>
    <tableColumn id="2" xr3:uid="{00000000-0010-0000-0100-000002000000}" name="cena"/>
    <tableColumn id="3" xr3:uid="{00000000-0010-0000-0100-000003000000}" name="ean" dataDxfId="1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pula23678" displayName="pula23678" ref="A1:C1794" totalsRowShown="0">
  <autoFilter ref="A1:C1794" xr:uid="{00000000-0009-0000-0100-000001000000}"/>
  <sortState xmlns:xlrd2="http://schemas.microsoft.com/office/spreadsheetml/2017/richdata2" ref="A2:C1794">
    <sortCondition ref="A1:A1794"/>
  </sortState>
  <tableColumns count="3">
    <tableColumn id="1" xr3:uid="{00000000-0010-0000-0200-000001000000}" name="lp"/>
    <tableColumn id="2" xr3:uid="{00000000-0010-0000-0200-000002000000}" name="model"/>
    <tableColumn id="3" xr3:uid="{00000000-0010-0000-0200-000003000000}" name="kod GTI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mu.com.pl/files/pdf/produkty/EPS100_12.pdf" TargetMode="External"/><Relationship Id="rId13" Type="http://schemas.openxmlformats.org/officeDocument/2006/relationships/hyperlink" Target="mailto:rciombor@emu.com.pl" TargetMode="External"/><Relationship Id="rId18" Type="http://schemas.openxmlformats.org/officeDocument/2006/relationships/hyperlink" Target="mailto:rciombor@emu.com.pl" TargetMode="External"/><Relationship Id="rId26" Type="http://schemas.openxmlformats.org/officeDocument/2006/relationships/hyperlink" Target="mailto:rciombor@emu.com.pl" TargetMode="External"/><Relationship Id="rId3" Type="http://schemas.openxmlformats.org/officeDocument/2006/relationships/hyperlink" Target="http://www.emu.com.pl/files/pdf/produkty/EPS28_12W.pdf" TargetMode="External"/><Relationship Id="rId21" Type="http://schemas.openxmlformats.org/officeDocument/2006/relationships/hyperlink" Target="mailto:rciombor@emu.com.pl" TargetMode="External"/><Relationship Id="rId7" Type="http://schemas.openxmlformats.org/officeDocument/2006/relationships/hyperlink" Target="http://www.emu.com.pl/files/pdf/produkty/EPS90_12.pdf" TargetMode="External"/><Relationship Id="rId12" Type="http://schemas.openxmlformats.org/officeDocument/2006/relationships/hyperlink" Target="http://www.emu.com.pl/files/pdf/produkty/EPS230_12.pdf" TargetMode="External"/><Relationship Id="rId17" Type="http://schemas.openxmlformats.org/officeDocument/2006/relationships/hyperlink" Target="mailto:rciombor@emu.com.pl" TargetMode="External"/><Relationship Id="rId25" Type="http://schemas.openxmlformats.org/officeDocument/2006/relationships/hyperlink" Target="mailto:rciombor@emu.com.pl" TargetMode="External"/><Relationship Id="rId2" Type="http://schemas.openxmlformats.org/officeDocument/2006/relationships/hyperlink" Target="http://www.emu.com.pl/files/pdf/produkty/EPS28_12.pdf" TargetMode="External"/><Relationship Id="rId16" Type="http://schemas.openxmlformats.org/officeDocument/2006/relationships/hyperlink" Target="mailto:rciombor@emu.com.pl" TargetMode="External"/><Relationship Id="rId20" Type="http://schemas.openxmlformats.org/officeDocument/2006/relationships/hyperlink" Target="mailto:rciombor@emu.com.pl" TargetMode="External"/><Relationship Id="rId29" Type="http://schemas.openxmlformats.org/officeDocument/2006/relationships/printerSettings" Target="../printerSettings/printerSettings3.bin"/><Relationship Id="rId1" Type="http://schemas.openxmlformats.org/officeDocument/2006/relationships/hyperlink" Target="http://www.emu.com.pl/files/pdf/produkty/EPS26_12.pdf" TargetMode="External"/><Relationship Id="rId6" Type="http://schemas.openxmlformats.org/officeDocument/2006/relationships/hyperlink" Target="http://www.emu.com.pl/files/pdf/produkty/EPS65_12.pdf" TargetMode="External"/><Relationship Id="rId11" Type="http://schemas.openxmlformats.org/officeDocument/2006/relationships/hyperlink" Target="http://www.emu.com.pl/files/pdf/produkty/EPS200_12.pdf" TargetMode="External"/><Relationship Id="rId24" Type="http://schemas.openxmlformats.org/officeDocument/2006/relationships/hyperlink" Target="mailto:rciombor@emu.com.pl" TargetMode="External"/><Relationship Id="rId5" Type="http://schemas.openxmlformats.org/officeDocument/2006/relationships/hyperlink" Target="http://www.emu.com.pl/files/pdf/produkty/EPS42_12.pdf" TargetMode="External"/><Relationship Id="rId15" Type="http://schemas.openxmlformats.org/officeDocument/2006/relationships/hyperlink" Target="mailto:rciombor@emu.com.pl" TargetMode="External"/><Relationship Id="rId23" Type="http://schemas.openxmlformats.org/officeDocument/2006/relationships/hyperlink" Target="mailto:rciombor@emu.com.pl" TargetMode="External"/><Relationship Id="rId28" Type="http://schemas.openxmlformats.org/officeDocument/2006/relationships/hyperlink" Target="mailto:info@emu.com.pl" TargetMode="External"/><Relationship Id="rId10" Type="http://schemas.openxmlformats.org/officeDocument/2006/relationships/hyperlink" Target="http://www.emu.com.pl/files/pdf/produkty/EPS160_12.pdf" TargetMode="External"/><Relationship Id="rId19" Type="http://schemas.openxmlformats.org/officeDocument/2006/relationships/hyperlink" Target="mailto:rciombor@emu.com.pl" TargetMode="External"/><Relationship Id="rId31" Type="http://schemas.openxmlformats.org/officeDocument/2006/relationships/vmlDrawing" Target="../drawings/vmlDrawing3.vml"/><Relationship Id="rId4" Type="http://schemas.openxmlformats.org/officeDocument/2006/relationships/hyperlink" Target="http://www.emu.com.pl/files/pdf/produkty/EPS33_12.pdf" TargetMode="External"/><Relationship Id="rId9" Type="http://schemas.openxmlformats.org/officeDocument/2006/relationships/hyperlink" Target="http://www.emu.com.pl/files/pdf/produkty/EPS120_12.pdf" TargetMode="External"/><Relationship Id="rId14" Type="http://schemas.openxmlformats.org/officeDocument/2006/relationships/hyperlink" Target="mailto:rciombor@emu.com.pl" TargetMode="External"/><Relationship Id="rId22" Type="http://schemas.openxmlformats.org/officeDocument/2006/relationships/hyperlink" Target="mailto:rciombor@emu.com.pl" TargetMode="External"/><Relationship Id="rId27" Type="http://schemas.openxmlformats.org/officeDocument/2006/relationships/hyperlink" Target="mailto:info@emu.com.pl" TargetMode="External"/><Relationship Id="rId30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rciombor@emu.com.pl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mailto:rciombor@emu.com.pl" TargetMode="External"/><Relationship Id="rId7" Type="http://schemas.openxmlformats.org/officeDocument/2006/relationships/hyperlink" Target="mailto:rciombor@emu.com.pl" TargetMode="External"/><Relationship Id="rId12" Type="http://schemas.openxmlformats.org/officeDocument/2006/relationships/hyperlink" Target="mailto:rciombor@emu.com.pl" TargetMode="External"/><Relationship Id="rId2" Type="http://schemas.openxmlformats.org/officeDocument/2006/relationships/hyperlink" Target="mailto:info@emu.com.pl" TargetMode="External"/><Relationship Id="rId1" Type="http://schemas.openxmlformats.org/officeDocument/2006/relationships/hyperlink" Target="mailto:rciombor@emu.com.pl" TargetMode="External"/><Relationship Id="rId6" Type="http://schemas.openxmlformats.org/officeDocument/2006/relationships/hyperlink" Target="mailto:rciombor@emu.com.pl" TargetMode="External"/><Relationship Id="rId11" Type="http://schemas.openxmlformats.org/officeDocument/2006/relationships/hyperlink" Target="mailto:rciombor@emu.com.pl" TargetMode="External"/><Relationship Id="rId5" Type="http://schemas.openxmlformats.org/officeDocument/2006/relationships/hyperlink" Target="mailto:rciombor@emu.com.pl" TargetMode="External"/><Relationship Id="rId15" Type="http://schemas.openxmlformats.org/officeDocument/2006/relationships/vmlDrawing" Target="../drawings/vmlDrawing5.vml"/><Relationship Id="rId10" Type="http://schemas.openxmlformats.org/officeDocument/2006/relationships/hyperlink" Target="mailto:rciombor@emu.com.pl" TargetMode="External"/><Relationship Id="rId4" Type="http://schemas.openxmlformats.org/officeDocument/2006/relationships/hyperlink" Target="mailto:rciombor@emu.com.pl" TargetMode="External"/><Relationship Id="rId9" Type="http://schemas.openxmlformats.org/officeDocument/2006/relationships/hyperlink" Target="mailto:rciombor@emu.com.pl" TargetMode="External"/><Relationship Id="rId1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emu.com.pl" TargetMode="External"/><Relationship Id="rId13" Type="http://schemas.openxmlformats.org/officeDocument/2006/relationships/hyperlink" Target="mailto:rciombor@emu.com.pl" TargetMode="External"/><Relationship Id="rId18" Type="http://schemas.openxmlformats.org/officeDocument/2006/relationships/hyperlink" Target="mailto:info@emu.com.pl" TargetMode="External"/><Relationship Id="rId26" Type="http://schemas.openxmlformats.org/officeDocument/2006/relationships/hyperlink" Target="mailto:info@emu.com.pl" TargetMode="External"/><Relationship Id="rId3" Type="http://schemas.openxmlformats.org/officeDocument/2006/relationships/hyperlink" Target="mailto:rciombor@emu.com.pl" TargetMode="External"/><Relationship Id="rId21" Type="http://schemas.openxmlformats.org/officeDocument/2006/relationships/hyperlink" Target="mailto:rciombor@emu.com.pl" TargetMode="External"/><Relationship Id="rId7" Type="http://schemas.openxmlformats.org/officeDocument/2006/relationships/hyperlink" Target="mailto:rciombor@emu.com.pl" TargetMode="External"/><Relationship Id="rId12" Type="http://schemas.openxmlformats.org/officeDocument/2006/relationships/hyperlink" Target="mailto:info@emu.com.pl" TargetMode="External"/><Relationship Id="rId17" Type="http://schemas.openxmlformats.org/officeDocument/2006/relationships/hyperlink" Target="mailto:rciombor@emu.com.pl" TargetMode="External"/><Relationship Id="rId25" Type="http://schemas.openxmlformats.org/officeDocument/2006/relationships/hyperlink" Target="mailto:rciombor@emu.com.pl" TargetMode="External"/><Relationship Id="rId2" Type="http://schemas.openxmlformats.org/officeDocument/2006/relationships/hyperlink" Target="mailto:info@emu.com.pl" TargetMode="External"/><Relationship Id="rId16" Type="http://schemas.openxmlformats.org/officeDocument/2006/relationships/hyperlink" Target="mailto:info@emu.com.pl" TargetMode="External"/><Relationship Id="rId20" Type="http://schemas.openxmlformats.org/officeDocument/2006/relationships/hyperlink" Target="mailto:info@emu.com.pl" TargetMode="External"/><Relationship Id="rId29" Type="http://schemas.openxmlformats.org/officeDocument/2006/relationships/printerSettings" Target="../printerSettings/printerSettings6.bin"/><Relationship Id="rId1" Type="http://schemas.openxmlformats.org/officeDocument/2006/relationships/hyperlink" Target="mailto:rciombor@emu.com.pl" TargetMode="External"/><Relationship Id="rId6" Type="http://schemas.openxmlformats.org/officeDocument/2006/relationships/hyperlink" Target="mailto:info@emu.com.pl" TargetMode="External"/><Relationship Id="rId11" Type="http://schemas.openxmlformats.org/officeDocument/2006/relationships/hyperlink" Target="mailto:rciombor@emu.com.pl" TargetMode="External"/><Relationship Id="rId24" Type="http://schemas.openxmlformats.org/officeDocument/2006/relationships/hyperlink" Target="mailto:info@emu.com.pl" TargetMode="External"/><Relationship Id="rId5" Type="http://schemas.openxmlformats.org/officeDocument/2006/relationships/hyperlink" Target="mailto:rciombor@emu.com.pl" TargetMode="External"/><Relationship Id="rId15" Type="http://schemas.openxmlformats.org/officeDocument/2006/relationships/hyperlink" Target="mailto:rciombor@emu.com.pl" TargetMode="External"/><Relationship Id="rId23" Type="http://schemas.openxmlformats.org/officeDocument/2006/relationships/hyperlink" Target="mailto:rciombor@emu.com.pl" TargetMode="External"/><Relationship Id="rId28" Type="http://schemas.openxmlformats.org/officeDocument/2006/relationships/hyperlink" Target="mailto:info@emu.com.pl" TargetMode="External"/><Relationship Id="rId10" Type="http://schemas.openxmlformats.org/officeDocument/2006/relationships/hyperlink" Target="mailto:info@emu.com.pl" TargetMode="External"/><Relationship Id="rId19" Type="http://schemas.openxmlformats.org/officeDocument/2006/relationships/hyperlink" Target="mailto:rciombor@emu.com.pl" TargetMode="External"/><Relationship Id="rId31" Type="http://schemas.openxmlformats.org/officeDocument/2006/relationships/vmlDrawing" Target="../drawings/vmlDrawing6.vml"/><Relationship Id="rId4" Type="http://schemas.openxmlformats.org/officeDocument/2006/relationships/hyperlink" Target="mailto:info@emu.com.pl" TargetMode="External"/><Relationship Id="rId9" Type="http://schemas.openxmlformats.org/officeDocument/2006/relationships/hyperlink" Target="mailto:rciombor@emu.com.pl" TargetMode="External"/><Relationship Id="rId14" Type="http://schemas.openxmlformats.org/officeDocument/2006/relationships/hyperlink" Target="mailto:info@emu.com.pl" TargetMode="External"/><Relationship Id="rId22" Type="http://schemas.openxmlformats.org/officeDocument/2006/relationships/hyperlink" Target="mailto:info@emu.com.pl" TargetMode="External"/><Relationship Id="rId27" Type="http://schemas.openxmlformats.org/officeDocument/2006/relationships/hyperlink" Target="mailto:rciombor@emu.com.pl" TargetMode="External"/><Relationship Id="rId30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N43"/>
  <sheetViews>
    <sheetView showGridLines="0" tabSelected="1" zoomScaleNormal="100" zoomScaleSheetLayoutView="100" workbookViewId="0">
      <selection activeCell="C58" sqref="C58"/>
    </sheetView>
  </sheetViews>
  <sheetFormatPr defaultRowHeight="15"/>
  <cols>
    <col min="1" max="9" width="9.140625" style="221"/>
    <col min="10" max="10" width="4.42578125" style="221" customWidth="1"/>
    <col min="11" max="11" width="5.140625" style="221" customWidth="1"/>
    <col min="12" max="12" width="2.5703125" style="221" customWidth="1"/>
    <col min="13" max="13" width="3.28515625" style="221" customWidth="1"/>
    <col min="14" max="14" width="9.140625" style="221" hidden="1" customWidth="1"/>
    <col min="15" max="16384" width="9.140625" style="221"/>
  </cols>
  <sheetData>
    <row r="1" spans="1:12">
      <c r="A1"/>
      <c r="B1"/>
      <c r="C1" s="1"/>
      <c r="D1" s="1"/>
      <c r="E1" s="1"/>
      <c r="F1" s="1"/>
      <c r="G1"/>
      <c r="H1" s="117"/>
      <c r="I1" s="117"/>
      <c r="J1" s="116"/>
      <c r="K1" s="1"/>
      <c r="L1" s="1"/>
    </row>
    <row r="2" spans="1:12" ht="120" customHeight="1">
      <c r="A2"/>
      <c r="B2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" customHeight="1">
      <c r="A3"/>
      <c r="B3" s="419" t="str">
        <f>IF($C$32="PL","Cennik akumulatorów i akcesoriów","Pricelist of batteries and accesories")</f>
        <v>Cennik akumulatorów i akcesoriów</v>
      </c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2" ht="15" customHeight="1">
      <c r="A4"/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</row>
    <row r="5" spans="1:12" ht="18.75">
      <c r="A5"/>
      <c r="B5" s="420" t="s">
        <v>3079</v>
      </c>
      <c r="C5" s="421"/>
      <c r="D5" s="421"/>
      <c r="E5" s="421"/>
      <c r="F5" s="421"/>
      <c r="G5" s="421"/>
      <c r="H5" s="421"/>
      <c r="I5" s="421"/>
      <c r="J5" s="421"/>
      <c r="K5" s="421"/>
      <c r="L5" s="421"/>
    </row>
    <row r="6" spans="1:12" ht="23.25">
      <c r="A6"/>
      <c r="B6" s="422" t="str">
        <f>IF($C$32="PL","ważny od: 01.04.2022 roku","valid from: 01.04.2022")</f>
        <v>ważny od: 01.04.2022 roku</v>
      </c>
      <c r="C6" s="422"/>
      <c r="D6" s="422"/>
      <c r="E6" s="422"/>
      <c r="F6" s="422"/>
      <c r="G6" s="422"/>
      <c r="H6" s="422"/>
      <c r="I6" s="422"/>
      <c r="J6" s="422"/>
      <c r="K6" s="422"/>
      <c r="L6" s="422"/>
    </row>
    <row r="7" spans="1:12">
      <c r="A7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2">
      <c r="A8" s="1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2">
      <c r="A9" s="1"/>
      <c r="B9" s="426" t="str">
        <f>IF($C$32="PL","Uwagi:","Attention:")</f>
        <v>Uwagi:</v>
      </c>
      <c r="C9" s="426"/>
      <c r="D9" s="44"/>
      <c r="E9" s="44"/>
      <c r="F9" s="44"/>
      <c r="G9" s="44"/>
      <c r="H9" s="44"/>
      <c r="I9" s="44"/>
      <c r="J9" s="44"/>
      <c r="K9" s="44"/>
      <c r="L9" s="44"/>
    </row>
    <row r="10" spans="1:12">
      <c r="A10" s="1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2">
      <c r="A11" s="1"/>
      <c r="B11" s="423" t="str">
        <f>IF($C$32="PL","Ceny jednostkowe netto EX magazyny EMU w Gdańsku lub w Warszawie","Nett prices per unit EXW EMU warehouses in Gdansk or Warsaw")</f>
        <v>Ceny jednostkowe netto EX magazyny EMU w Gdańsku lub w Warszawie</v>
      </c>
      <c r="C11" s="423"/>
      <c r="D11" s="423"/>
      <c r="E11" s="423"/>
      <c r="F11" s="423"/>
      <c r="G11" s="423"/>
      <c r="H11" s="423"/>
      <c r="I11" s="423"/>
      <c r="J11" s="423"/>
      <c r="K11" s="44"/>
      <c r="L11" s="44"/>
    </row>
    <row r="12" spans="1:12" ht="17.25" customHeight="1">
      <c r="A12" s="1"/>
      <c r="B12" s="427" t="str">
        <f>IF($C$32="PL","Płatność w [zł] wg kursu sprzedaży [USD] w mBank S.A. w dniu wystawiania faktury","Availability: Ex-stock if available in warehouse in Poland")</f>
        <v>Płatność w [zł] wg kursu sprzedaży [USD] w mBank S.A. w dniu wystawiania faktury</v>
      </c>
      <c r="C12" s="428"/>
      <c r="D12" s="428"/>
      <c r="E12" s="428"/>
      <c r="F12" s="428"/>
      <c r="G12" s="428"/>
      <c r="H12" s="428"/>
      <c r="I12" s="428"/>
      <c r="J12" s="428"/>
      <c r="K12" s="44"/>
      <c r="L12" s="44"/>
    </row>
    <row r="13" spans="1:12">
      <c r="A13" s="1"/>
      <c r="B13" s="423" t="str">
        <f>IF($C$32="PL","VAT = 23 [%]","Any other trade conditions will be subject of negotiations")</f>
        <v>VAT = 23 [%]</v>
      </c>
      <c r="C13" s="423"/>
      <c r="D13" s="423"/>
      <c r="E13" s="423"/>
      <c r="F13" s="423"/>
      <c r="G13" s="423"/>
      <c r="H13" s="423"/>
      <c r="I13" s="423"/>
      <c r="J13" s="423"/>
      <c r="K13" s="44"/>
      <c r="L13" s="44"/>
    </row>
    <row r="14" spans="1:12">
      <c r="A14" s="1"/>
      <c r="B14" s="423" t="str">
        <f>IF($C$32="PL","Podane ceny mogą ulec zmianie.","Prices may be subject to change")</f>
        <v>Podane ceny mogą ulec zmianie.</v>
      </c>
      <c r="C14" s="423"/>
      <c r="D14" s="423"/>
      <c r="E14" s="423"/>
      <c r="F14" s="423"/>
      <c r="G14" s="423"/>
      <c r="H14" s="423"/>
      <c r="I14" s="423"/>
      <c r="J14" s="423"/>
      <c r="K14" s="44"/>
      <c r="L14" s="44"/>
    </row>
    <row r="15" spans="1:12">
      <c r="A15" s="1"/>
      <c r="B15" s="424"/>
      <c r="C15" s="424"/>
      <c r="D15" s="424"/>
      <c r="E15" s="424"/>
      <c r="F15" s="424"/>
      <c r="G15" s="424"/>
      <c r="H15" s="424"/>
      <c r="I15" s="424"/>
      <c r="J15" s="424"/>
      <c r="K15" s="1"/>
      <c r="L15" s="1"/>
    </row>
    <row r="16" spans="1:12">
      <c r="A16" s="1"/>
      <c r="B16" s="425"/>
      <c r="C16" s="425"/>
      <c r="D16" s="425"/>
      <c r="E16" s="425"/>
      <c r="F16" s="425"/>
      <c r="G16" s="425"/>
      <c r="H16" s="425"/>
      <c r="I16" s="425"/>
      <c r="J16" s="425"/>
      <c r="K16" s="1"/>
      <c r="L16" s="1"/>
    </row>
    <row r="17" spans="1:12">
      <c r="A17" s="1"/>
      <c r="B17" s="425"/>
      <c r="C17" s="425"/>
      <c r="D17" s="425"/>
      <c r="E17" s="425"/>
      <c r="F17" s="425"/>
      <c r="G17" s="425"/>
      <c r="H17" s="425"/>
      <c r="I17" s="425"/>
      <c r="J17" s="425"/>
      <c r="K17" s="1"/>
      <c r="L17" s="1"/>
    </row>
    <row r="18" spans="1:12">
      <c r="A18" s="1"/>
      <c r="B18" s="425"/>
      <c r="C18" s="425"/>
      <c r="D18" s="425"/>
      <c r="E18" s="425"/>
      <c r="F18" s="425"/>
      <c r="G18" s="425"/>
      <c r="H18" s="425"/>
      <c r="I18" s="425"/>
      <c r="J18" s="425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/>
      <c r="B21"/>
      <c r="C21"/>
      <c r="D21"/>
      <c r="E21"/>
      <c r="F21"/>
      <c r="G21"/>
      <c r="H21"/>
      <c r="I21"/>
      <c r="J21"/>
      <c r="K21"/>
      <c r="L21"/>
    </row>
    <row r="22" spans="1:12">
      <c r="A22"/>
      <c r="B22"/>
      <c r="C22"/>
      <c r="D22"/>
      <c r="E22"/>
      <c r="F22"/>
      <c r="G22"/>
      <c r="H22"/>
      <c r="I22"/>
      <c r="J22"/>
      <c r="K22"/>
      <c r="L22"/>
    </row>
    <row r="23" spans="1:12">
      <c r="A23"/>
      <c r="B23"/>
      <c r="C23"/>
      <c r="D23"/>
      <c r="E23"/>
      <c r="F23"/>
      <c r="G23"/>
      <c r="H23"/>
      <c r="I23"/>
      <c r="J23"/>
      <c r="K23"/>
      <c r="L23"/>
    </row>
    <row r="24" spans="1:12">
      <c r="A24"/>
      <c r="B24"/>
      <c r="C24"/>
      <c r="D24"/>
      <c r="E24"/>
      <c r="F24"/>
      <c r="G24"/>
      <c r="H24"/>
      <c r="I24"/>
      <c r="J24"/>
      <c r="K24"/>
      <c r="L24"/>
    </row>
    <row r="25" spans="1:12">
      <c r="A25"/>
      <c r="B25"/>
      <c r="C25"/>
      <c r="D25"/>
      <c r="E25"/>
      <c r="F25"/>
      <c r="G25"/>
      <c r="H25"/>
      <c r="I25"/>
      <c r="J25"/>
      <c r="K25"/>
      <c r="L25"/>
    </row>
    <row r="26" spans="1:12" ht="25.5" customHeight="1">
      <c r="A26"/>
      <c r="B26"/>
      <c r="C26"/>
      <c r="D26"/>
      <c r="E26"/>
      <c r="F26"/>
      <c r="G26"/>
      <c r="H26"/>
      <c r="I26"/>
      <c r="J26"/>
      <c r="K26"/>
      <c r="L26"/>
    </row>
    <row r="27" spans="1:12">
      <c r="A27"/>
      <c r="B27"/>
      <c r="C27"/>
      <c r="D27"/>
      <c r="E27"/>
      <c r="F27"/>
      <c r="G27"/>
      <c r="H27"/>
      <c r="I27"/>
      <c r="J27"/>
      <c r="K27"/>
      <c r="L27"/>
    </row>
    <row r="28" spans="1:12">
      <c r="A28"/>
      <c r="B28"/>
      <c r="C28"/>
      <c r="D28"/>
      <c r="E28"/>
      <c r="F28"/>
      <c r="G28"/>
      <c r="H28"/>
      <c r="I28"/>
      <c r="J28"/>
      <c r="K28"/>
      <c r="L28"/>
    </row>
    <row r="29" spans="1:12">
      <c r="A29"/>
      <c r="B29"/>
      <c r="C29"/>
      <c r="D29"/>
      <c r="E29"/>
      <c r="F29"/>
      <c r="G29"/>
      <c r="H29"/>
      <c r="I29"/>
      <c r="J29"/>
      <c r="K29"/>
      <c r="L29"/>
    </row>
    <row r="30" spans="1:12">
      <c r="A30"/>
      <c r="B30"/>
      <c r="C30"/>
      <c r="D30"/>
      <c r="E30"/>
      <c r="F30"/>
      <c r="G30"/>
      <c r="H30"/>
      <c r="I30"/>
      <c r="J30"/>
      <c r="K30"/>
      <c r="L30"/>
    </row>
    <row r="31" spans="1:12">
      <c r="A31"/>
      <c r="B31"/>
      <c r="C31"/>
      <c r="D31"/>
      <c r="E31"/>
      <c r="F31"/>
      <c r="G31"/>
      <c r="H31"/>
      <c r="I31"/>
      <c r="J31"/>
      <c r="K31"/>
      <c r="L31"/>
    </row>
    <row r="32" spans="1:12">
      <c r="A32" s="418" t="s">
        <v>418</v>
      </c>
      <c r="B32" s="418"/>
      <c r="C32" s="221" t="s">
        <v>417</v>
      </c>
      <c r="D32"/>
      <c r="E32"/>
      <c r="F32"/>
      <c r="G32"/>
      <c r="H32"/>
      <c r="I32"/>
      <c r="J32"/>
      <c r="K32"/>
      <c r="L32"/>
    </row>
    <row r="33" spans="1:14">
      <c r="A33"/>
      <c r="B33"/>
      <c r="C33"/>
      <c r="D33"/>
      <c r="E33"/>
      <c r="F33"/>
      <c r="G33"/>
      <c r="H33" s="301"/>
      <c r="I33" s="301"/>
      <c r="J33" s="301"/>
      <c r="K33" s="301"/>
      <c r="L33" s="301"/>
    </row>
    <row r="34" spans="1:14">
      <c r="A34"/>
      <c r="B34"/>
      <c r="C34"/>
      <c r="D34"/>
      <c r="E34"/>
      <c r="F34"/>
      <c r="G34"/>
      <c r="H34" s="301"/>
      <c r="I34" s="301"/>
      <c r="J34" s="301"/>
      <c r="K34" s="301"/>
      <c r="L34" s="301"/>
    </row>
    <row r="35" spans="1:14">
      <c r="A35"/>
      <c r="B35"/>
      <c r="C35"/>
      <c r="D35"/>
      <c r="E35"/>
      <c r="F35"/>
      <c r="G35" s="301"/>
      <c r="H35" s="301"/>
      <c r="I35" s="301"/>
      <c r="J35" s="301"/>
      <c r="K35" s="301"/>
      <c r="L35" s="301"/>
      <c r="M35" s="301"/>
      <c r="N35" s="301"/>
    </row>
    <row r="36" spans="1:14">
      <c r="A36" s="301"/>
      <c r="B36" s="301"/>
      <c r="C36" s="301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</row>
    <row r="37" spans="1:14">
      <c r="A37" s="301"/>
      <c r="B37" s="301"/>
      <c r="C37" s="301"/>
      <c r="D37" s="301"/>
      <c r="E37" s="301"/>
      <c r="F37" s="301"/>
      <c r="G37" s="301"/>
      <c r="H37" s="301"/>
      <c r="I37" s="301"/>
      <c r="J37" s="301"/>
      <c r="K37" s="301"/>
      <c r="L37" s="301"/>
      <c r="M37" s="301"/>
      <c r="N37" s="301"/>
    </row>
    <row r="38" spans="1:14">
      <c r="A38" s="301"/>
      <c r="B38" s="301"/>
      <c r="C38" s="301"/>
      <c r="D38" s="302" t="s">
        <v>417</v>
      </c>
      <c r="E38" s="301"/>
      <c r="F38" s="301"/>
      <c r="G38" s="301"/>
      <c r="H38" s="301"/>
      <c r="I38" s="301"/>
      <c r="J38" s="301"/>
      <c r="K38" s="301"/>
      <c r="L38" s="301"/>
      <c r="M38" s="301"/>
      <c r="N38" s="301"/>
    </row>
    <row r="39" spans="1:14">
      <c r="A39" s="301"/>
      <c r="B39" s="301"/>
      <c r="C39" s="301"/>
      <c r="D39" s="302" t="s">
        <v>419</v>
      </c>
      <c r="E39" s="301"/>
      <c r="F39" s="301"/>
      <c r="G39" s="301"/>
      <c r="H39" s="301"/>
      <c r="I39" s="301"/>
      <c r="J39" s="301"/>
      <c r="K39" s="301"/>
      <c r="L39" s="301"/>
      <c r="M39" s="301"/>
      <c r="N39" s="301"/>
    </row>
    <row r="40" spans="1:14">
      <c r="A40" s="301"/>
      <c r="B40" s="301"/>
      <c r="C40" s="301"/>
      <c r="D40" s="301"/>
      <c r="E40" s="301"/>
      <c r="F40" s="301"/>
      <c r="G40" s="301"/>
      <c r="H40" s="301"/>
      <c r="I40" s="301"/>
      <c r="J40" s="301"/>
      <c r="K40" s="301"/>
      <c r="L40" s="301"/>
      <c r="M40" s="301"/>
      <c r="N40" s="301"/>
    </row>
    <row r="41" spans="1:14">
      <c r="G41" s="301"/>
      <c r="H41" s="301"/>
      <c r="I41" s="301"/>
      <c r="J41" s="301"/>
    </row>
    <row r="42" spans="1:14">
      <c r="G42" s="301"/>
      <c r="H42" s="301"/>
      <c r="I42" s="301"/>
      <c r="J42" s="301"/>
    </row>
    <row r="43" spans="1:14">
      <c r="G43" s="301"/>
      <c r="H43" s="301"/>
      <c r="I43" s="301"/>
      <c r="J43" s="301"/>
    </row>
  </sheetData>
  <mergeCells count="13">
    <mergeCell ref="A32:B32"/>
    <mergeCell ref="B3:L4"/>
    <mergeCell ref="B5:L5"/>
    <mergeCell ref="B6:L6"/>
    <mergeCell ref="B14:J14"/>
    <mergeCell ref="B15:J15"/>
    <mergeCell ref="B16:J16"/>
    <mergeCell ref="B17:J17"/>
    <mergeCell ref="B18:J18"/>
    <mergeCell ref="B9:C9"/>
    <mergeCell ref="B11:J11"/>
    <mergeCell ref="B12:J12"/>
    <mergeCell ref="B13:J13"/>
  </mergeCells>
  <dataValidations xWindow="291" yWindow="759" count="1">
    <dataValidation type="list" showInputMessage="1" showErrorMessage="1" prompt="PL - polski_x000a_EN - english" sqref="C32" xr:uid="{00000000-0002-0000-0000-000000000000}">
      <formula1>$D$38:$D$39</formula1>
    </dataValidation>
  </dataValidations>
  <pageMargins left="0.19685039370078741" right="0.19685039370078741" top="0" bottom="0" header="0.31496062992125984" footer="0.31496062992125984"/>
  <pageSetup paperSize="9" orientation="portrait" r:id="rId1"/>
  <headerFooter>
    <oddHeader>&amp;L&amp;G</oddHeader>
  </headerFooter>
  <legacyDrawingHF r:id="rId2"/>
  <picture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8F200"/>
  </sheetPr>
  <dimension ref="A1:L1124"/>
  <sheetViews>
    <sheetView view="pageBreakPreview" topLeftCell="D1" zoomScale="85" zoomScaleNormal="100" zoomScaleSheetLayoutView="85" workbookViewId="0">
      <selection activeCell="G87" sqref="G87"/>
    </sheetView>
  </sheetViews>
  <sheetFormatPr defaultColWidth="8.7109375" defaultRowHeight="15"/>
  <cols>
    <col min="1" max="1" width="8.7109375" style="184"/>
    <col min="2" max="2" width="18" style="184" customWidth="1"/>
    <col min="3" max="3" width="9.85546875" style="184" customWidth="1"/>
    <col min="4" max="4" width="8.7109375" style="184"/>
    <col min="5" max="5" width="14" style="184" bestFit="1" customWidth="1"/>
    <col min="6" max="6" width="13.5703125" style="184" bestFit="1" customWidth="1"/>
    <col min="7" max="7" width="72.28515625" style="184" bestFit="1" customWidth="1"/>
    <col min="8" max="8" width="12" style="184" bestFit="1" customWidth="1"/>
    <col min="9" max="9" width="72.28515625" style="184" bestFit="1" customWidth="1"/>
    <col min="10" max="16384" width="8.7109375" style="184"/>
  </cols>
  <sheetData>
    <row r="1" spans="1:12" ht="28.5">
      <c r="A1" s="600" t="s">
        <v>2745</v>
      </c>
      <c r="B1" s="600"/>
      <c r="C1" s="600"/>
      <c r="D1" s="600"/>
      <c r="E1" s="600"/>
      <c r="F1" s="600"/>
      <c r="G1" s="600"/>
      <c r="H1" s="600"/>
      <c r="I1" s="224"/>
      <c r="J1" s="224"/>
      <c r="K1" s="224"/>
      <c r="L1" s="224"/>
    </row>
    <row r="2" spans="1:12" ht="21">
      <c r="A2" s="605" t="s">
        <v>2746</v>
      </c>
      <c r="B2" s="605"/>
      <c r="C2" s="605"/>
      <c r="D2" s="605"/>
      <c r="E2" s="605"/>
      <c r="F2" s="605"/>
      <c r="G2" s="605"/>
      <c r="H2" s="605"/>
      <c r="I2" s="225"/>
      <c r="J2" s="225"/>
      <c r="K2" s="225"/>
      <c r="L2" s="225"/>
    </row>
    <row r="4" spans="1:12" ht="42.75" customHeight="1">
      <c r="B4" s="226" t="s">
        <v>1624</v>
      </c>
      <c r="C4" s="227" t="s">
        <v>2747</v>
      </c>
      <c r="D4" s="226" t="s">
        <v>1623</v>
      </c>
      <c r="E4" s="226" t="s">
        <v>1622</v>
      </c>
      <c r="F4" s="226" t="s">
        <v>1621</v>
      </c>
      <c r="G4" s="228" t="s">
        <v>1620</v>
      </c>
      <c r="H4" s="226" t="s">
        <v>3043</v>
      </c>
    </row>
    <row r="5" spans="1:12">
      <c r="B5" s="229" t="s">
        <v>1619</v>
      </c>
      <c r="C5" s="230">
        <v>17</v>
      </c>
      <c r="D5" s="231" t="s">
        <v>2748</v>
      </c>
      <c r="E5" s="231" t="s">
        <v>134</v>
      </c>
      <c r="F5" s="229" t="s">
        <v>135</v>
      </c>
      <c r="G5" s="232" t="s">
        <v>1625</v>
      </c>
      <c r="H5" s="233">
        <v>173</v>
      </c>
    </row>
    <row r="6" spans="1:12">
      <c r="B6" s="229" t="s">
        <v>1618</v>
      </c>
      <c r="C6" s="230">
        <v>17</v>
      </c>
      <c r="D6" s="231" t="s">
        <v>2748</v>
      </c>
      <c r="E6" s="231" t="s">
        <v>136</v>
      </c>
      <c r="F6" s="231" t="s">
        <v>137</v>
      </c>
      <c r="G6" s="232" t="s">
        <v>1626</v>
      </c>
      <c r="H6" s="233">
        <v>197</v>
      </c>
    </row>
    <row r="7" spans="1:12">
      <c r="B7" s="229" t="s">
        <v>1617</v>
      </c>
      <c r="C7" s="230">
        <v>17</v>
      </c>
      <c r="D7" s="231" t="s">
        <v>2748</v>
      </c>
      <c r="E7" s="231" t="s">
        <v>138</v>
      </c>
      <c r="F7" s="231" t="s">
        <v>139</v>
      </c>
      <c r="G7" s="232" t="s">
        <v>1627</v>
      </c>
      <c r="H7" s="233">
        <v>199</v>
      </c>
    </row>
    <row r="8" spans="1:12">
      <c r="B8" s="229" t="s">
        <v>1616</v>
      </c>
      <c r="C8" s="230">
        <v>17</v>
      </c>
      <c r="D8" s="231" t="s">
        <v>2748</v>
      </c>
      <c r="E8" s="231" t="s">
        <v>140</v>
      </c>
      <c r="F8" s="231" t="s">
        <v>141</v>
      </c>
      <c r="G8" s="232" t="s">
        <v>1628</v>
      </c>
      <c r="H8" s="233">
        <v>221</v>
      </c>
    </row>
    <row r="9" spans="1:12">
      <c r="B9" s="229" t="s">
        <v>1615</v>
      </c>
      <c r="C9" s="230">
        <v>17</v>
      </c>
      <c r="D9" s="231" t="s">
        <v>2748</v>
      </c>
      <c r="E9" s="231" t="s">
        <v>142</v>
      </c>
      <c r="F9" s="231" t="s">
        <v>143</v>
      </c>
      <c r="G9" s="232" t="s">
        <v>1629</v>
      </c>
      <c r="H9" s="233">
        <v>231</v>
      </c>
    </row>
    <row r="10" spans="1:12">
      <c r="B10" s="229" t="s">
        <v>1614</v>
      </c>
      <c r="C10" s="230">
        <v>17</v>
      </c>
      <c r="D10" s="231" t="s">
        <v>2748</v>
      </c>
      <c r="E10" s="231" t="s">
        <v>144</v>
      </c>
      <c r="F10" s="231" t="s">
        <v>145</v>
      </c>
      <c r="G10" s="232" t="s">
        <v>1630</v>
      </c>
      <c r="H10" s="233">
        <v>245</v>
      </c>
    </row>
    <row r="11" spans="1:12">
      <c r="B11" s="229" t="s">
        <v>1613</v>
      </c>
      <c r="C11" s="230">
        <v>17</v>
      </c>
      <c r="D11" s="231" t="s">
        <v>2748</v>
      </c>
      <c r="E11" s="231" t="s">
        <v>146</v>
      </c>
      <c r="F11" s="231" t="s">
        <v>147</v>
      </c>
      <c r="G11" s="232" t="s">
        <v>1631</v>
      </c>
      <c r="H11" s="233">
        <v>263</v>
      </c>
    </row>
    <row r="12" spans="1:12">
      <c r="B12" s="229" t="s">
        <v>1612</v>
      </c>
      <c r="C12" s="230">
        <v>17</v>
      </c>
      <c r="D12" s="231" t="s">
        <v>2748</v>
      </c>
      <c r="E12" s="231" t="s">
        <v>148</v>
      </c>
      <c r="F12" s="231" t="s">
        <v>149</v>
      </c>
      <c r="G12" s="232" t="s">
        <v>1632</v>
      </c>
      <c r="H12" s="233">
        <v>293</v>
      </c>
    </row>
    <row r="13" spans="1:12">
      <c r="B13" s="229" t="s">
        <v>1611</v>
      </c>
      <c r="C13" s="230">
        <v>17</v>
      </c>
      <c r="D13" s="231" t="s">
        <v>2748</v>
      </c>
      <c r="E13" s="231" t="s">
        <v>150</v>
      </c>
      <c r="F13" s="231" t="s">
        <v>151</v>
      </c>
      <c r="G13" s="232" t="s">
        <v>1633</v>
      </c>
      <c r="H13" s="233">
        <v>295</v>
      </c>
    </row>
    <row r="14" spans="1:12">
      <c r="B14" s="229" t="s">
        <v>1610</v>
      </c>
      <c r="C14" s="230">
        <v>17</v>
      </c>
      <c r="D14" s="231" t="s">
        <v>2748</v>
      </c>
      <c r="E14" s="231" t="s">
        <v>152</v>
      </c>
      <c r="F14" s="231" t="s">
        <v>153</v>
      </c>
      <c r="G14" s="232" t="s">
        <v>1634</v>
      </c>
      <c r="H14" s="233">
        <v>360</v>
      </c>
    </row>
    <row r="15" spans="1:12">
      <c r="B15" s="229" t="s">
        <v>1609</v>
      </c>
      <c r="C15" s="230">
        <v>17</v>
      </c>
      <c r="D15" s="231" t="s">
        <v>2749</v>
      </c>
      <c r="E15" s="231" t="s">
        <v>134</v>
      </c>
      <c r="F15" s="231" t="s">
        <v>135</v>
      </c>
      <c r="G15" s="232" t="s">
        <v>1635</v>
      </c>
      <c r="H15" s="233">
        <v>204</v>
      </c>
    </row>
    <row r="16" spans="1:12">
      <c r="B16" s="229" t="s">
        <v>1608</v>
      </c>
      <c r="C16" s="230">
        <v>17</v>
      </c>
      <c r="D16" s="231" t="s">
        <v>2749</v>
      </c>
      <c r="E16" s="231" t="s">
        <v>136</v>
      </c>
      <c r="F16" s="231" t="s">
        <v>137</v>
      </c>
      <c r="G16" s="232" t="s">
        <v>1636</v>
      </c>
      <c r="H16" s="233">
        <v>238</v>
      </c>
    </row>
    <row r="17" spans="2:8">
      <c r="B17" s="229" t="s">
        <v>1607</v>
      </c>
      <c r="C17" s="230">
        <v>17</v>
      </c>
      <c r="D17" s="231" t="s">
        <v>2749</v>
      </c>
      <c r="E17" s="231" t="s">
        <v>138</v>
      </c>
      <c r="F17" s="231" t="s">
        <v>139</v>
      </c>
      <c r="G17" s="232" t="s">
        <v>1637</v>
      </c>
      <c r="H17" s="233">
        <v>241</v>
      </c>
    </row>
    <row r="18" spans="2:8">
      <c r="B18" s="229" t="s">
        <v>1606</v>
      </c>
      <c r="C18" s="230">
        <v>17</v>
      </c>
      <c r="D18" s="231" t="s">
        <v>2749</v>
      </c>
      <c r="E18" s="231" t="s">
        <v>140</v>
      </c>
      <c r="F18" s="231" t="s">
        <v>141</v>
      </c>
      <c r="G18" s="232" t="s">
        <v>1638</v>
      </c>
      <c r="H18" s="233">
        <v>272</v>
      </c>
    </row>
    <row r="19" spans="2:8">
      <c r="B19" s="229" t="s">
        <v>1605</v>
      </c>
      <c r="C19" s="230">
        <v>17</v>
      </c>
      <c r="D19" s="231" t="s">
        <v>2749</v>
      </c>
      <c r="E19" s="231" t="s">
        <v>142</v>
      </c>
      <c r="F19" s="231" t="s">
        <v>143</v>
      </c>
      <c r="G19" s="232" t="s">
        <v>1639</v>
      </c>
      <c r="H19" s="233">
        <v>287</v>
      </c>
    </row>
    <row r="20" spans="2:8">
      <c r="B20" s="229" t="s">
        <v>1604</v>
      </c>
      <c r="C20" s="230">
        <v>17</v>
      </c>
      <c r="D20" s="231" t="s">
        <v>2749</v>
      </c>
      <c r="E20" s="231" t="s">
        <v>144</v>
      </c>
      <c r="F20" s="231" t="s">
        <v>145</v>
      </c>
      <c r="G20" s="232" t="s">
        <v>1640</v>
      </c>
      <c r="H20" s="233">
        <v>306</v>
      </c>
    </row>
    <row r="21" spans="2:8">
      <c r="B21" s="229" t="s">
        <v>1603</v>
      </c>
      <c r="C21" s="230">
        <v>17</v>
      </c>
      <c r="D21" s="231" t="s">
        <v>2749</v>
      </c>
      <c r="E21" s="231" t="s">
        <v>146</v>
      </c>
      <c r="F21" s="231" t="s">
        <v>147</v>
      </c>
      <c r="G21" s="232" t="s">
        <v>1641</v>
      </c>
      <c r="H21" s="233">
        <v>333</v>
      </c>
    </row>
    <row r="22" spans="2:8">
      <c r="B22" s="229" t="s">
        <v>1602</v>
      </c>
      <c r="C22" s="230">
        <v>17</v>
      </c>
      <c r="D22" s="231" t="s">
        <v>2749</v>
      </c>
      <c r="E22" s="231" t="s">
        <v>148</v>
      </c>
      <c r="F22" s="231" t="s">
        <v>149</v>
      </c>
      <c r="G22" s="232" t="s">
        <v>1642</v>
      </c>
      <c r="H22" s="233">
        <v>375</v>
      </c>
    </row>
    <row r="23" spans="2:8">
      <c r="B23" s="229" t="s">
        <v>1601</v>
      </c>
      <c r="C23" s="230">
        <v>17</v>
      </c>
      <c r="D23" s="231" t="s">
        <v>2749</v>
      </c>
      <c r="E23" s="231" t="s">
        <v>150</v>
      </c>
      <c r="F23" s="231" t="s">
        <v>151</v>
      </c>
      <c r="G23" s="232" t="s">
        <v>1643</v>
      </c>
      <c r="H23" s="233">
        <v>378</v>
      </c>
    </row>
    <row r="24" spans="2:8">
      <c r="B24" s="229" t="s">
        <v>1600</v>
      </c>
      <c r="C24" s="230">
        <v>17</v>
      </c>
      <c r="D24" s="231" t="s">
        <v>2749</v>
      </c>
      <c r="E24" s="231" t="s">
        <v>152</v>
      </c>
      <c r="F24" s="231" t="s">
        <v>153</v>
      </c>
      <c r="G24" s="232" t="s">
        <v>1644</v>
      </c>
      <c r="H24" s="233">
        <v>492</v>
      </c>
    </row>
    <row r="25" spans="2:8">
      <c r="B25" s="229" t="s">
        <v>1599</v>
      </c>
      <c r="C25" s="230">
        <v>17</v>
      </c>
      <c r="D25" s="231" t="s">
        <v>2750</v>
      </c>
      <c r="E25" s="231" t="s">
        <v>134</v>
      </c>
      <c r="F25" s="231" t="s">
        <v>135</v>
      </c>
      <c r="G25" s="232" t="s">
        <v>1645</v>
      </c>
      <c r="H25" s="233">
        <v>250</v>
      </c>
    </row>
    <row r="26" spans="2:8">
      <c r="B26" s="229" t="s">
        <v>1598</v>
      </c>
      <c r="C26" s="230">
        <v>17</v>
      </c>
      <c r="D26" s="231" t="s">
        <v>2750</v>
      </c>
      <c r="E26" s="231" t="s">
        <v>136</v>
      </c>
      <c r="F26" s="231" t="s">
        <v>137</v>
      </c>
      <c r="G26" s="232" t="s">
        <v>1646</v>
      </c>
      <c r="H26" s="233">
        <v>300</v>
      </c>
    </row>
    <row r="27" spans="2:8">
      <c r="B27" s="229" t="s">
        <v>1597</v>
      </c>
      <c r="C27" s="230">
        <v>17</v>
      </c>
      <c r="D27" s="231" t="s">
        <v>2750</v>
      </c>
      <c r="E27" s="231" t="s">
        <v>138</v>
      </c>
      <c r="F27" s="231" t="s">
        <v>139</v>
      </c>
      <c r="G27" s="232" t="s">
        <v>1647</v>
      </c>
      <c r="H27" s="233">
        <v>305</v>
      </c>
    </row>
    <row r="28" spans="2:8">
      <c r="B28" s="229" t="s">
        <v>1596</v>
      </c>
      <c r="C28" s="230">
        <v>17</v>
      </c>
      <c r="D28" s="231" t="s">
        <v>2750</v>
      </c>
      <c r="E28" s="231" t="s">
        <v>140</v>
      </c>
      <c r="F28" s="231" t="s">
        <v>141</v>
      </c>
      <c r="G28" s="232" t="s">
        <v>1648</v>
      </c>
      <c r="H28" s="233">
        <v>349</v>
      </c>
    </row>
    <row r="29" spans="2:8">
      <c r="B29" s="229" t="s">
        <v>1595</v>
      </c>
      <c r="C29" s="230">
        <v>17</v>
      </c>
      <c r="D29" s="231" t="s">
        <v>2750</v>
      </c>
      <c r="E29" s="231" t="s">
        <v>142</v>
      </c>
      <c r="F29" s="231" t="s">
        <v>143</v>
      </c>
      <c r="G29" s="232" t="s">
        <v>1649</v>
      </c>
      <c r="H29" s="233">
        <v>371</v>
      </c>
    </row>
    <row r="30" spans="2:8">
      <c r="B30" s="229" t="s">
        <v>1594</v>
      </c>
      <c r="C30" s="230">
        <v>17</v>
      </c>
      <c r="D30" s="231" t="s">
        <v>2750</v>
      </c>
      <c r="E30" s="231" t="s">
        <v>144</v>
      </c>
      <c r="F30" s="231" t="s">
        <v>145</v>
      </c>
      <c r="G30" s="232" t="s">
        <v>1650</v>
      </c>
      <c r="H30" s="233">
        <v>399</v>
      </c>
    </row>
    <row r="31" spans="2:8">
      <c r="B31" s="229" t="s">
        <v>1593</v>
      </c>
      <c r="C31" s="230">
        <v>17</v>
      </c>
      <c r="D31" s="231" t="s">
        <v>2750</v>
      </c>
      <c r="E31" s="231" t="s">
        <v>146</v>
      </c>
      <c r="F31" s="231" t="s">
        <v>147</v>
      </c>
      <c r="G31" s="232" t="s">
        <v>1651</v>
      </c>
      <c r="H31" s="233">
        <v>449</v>
      </c>
    </row>
    <row r="32" spans="2:8">
      <c r="B32" s="229" t="s">
        <v>1592</v>
      </c>
      <c r="C32" s="230">
        <v>17</v>
      </c>
      <c r="D32" s="231" t="s">
        <v>2750</v>
      </c>
      <c r="E32" s="231" t="s">
        <v>148</v>
      </c>
      <c r="F32" s="231" t="s">
        <v>149</v>
      </c>
      <c r="G32" s="232" t="s">
        <v>1652</v>
      </c>
      <c r="H32" s="233">
        <v>531</v>
      </c>
    </row>
    <row r="33" spans="2:8">
      <c r="B33" s="229" t="s">
        <v>1591</v>
      </c>
      <c r="C33" s="230">
        <v>17</v>
      </c>
      <c r="D33" s="231" t="s">
        <v>2750</v>
      </c>
      <c r="E33" s="231" t="s">
        <v>150</v>
      </c>
      <c r="F33" s="231" t="s">
        <v>151</v>
      </c>
      <c r="G33" s="232" t="s">
        <v>1653</v>
      </c>
      <c r="H33" s="233">
        <v>537</v>
      </c>
    </row>
    <row r="34" spans="2:8">
      <c r="B34" s="229" t="s">
        <v>1590</v>
      </c>
      <c r="C34" s="230">
        <v>17</v>
      </c>
      <c r="D34" s="231" t="s">
        <v>2750</v>
      </c>
      <c r="E34" s="231" t="s">
        <v>152</v>
      </c>
      <c r="F34" s="231" t="s">
        <v>153</v>
      </c>
      <c r="G34" s="232" t="s">
        <v>1654</v>
      </c>
      <c r="H34" s="233">
        <v>714</v>
      </c>
    </row>
    <row r="35" spans="2:8">
      <c r="B35" s="229" t="s">
        <v>1589</v>
      </c>
      <c r="C35" s="230">
        <v>17</v>
      </c>
      <c r="D35" s="231" t="s">
        <v>2751</v>
      </c>
      <c r="E35" s="231" t="s">
        <v>134</v>
      </c>
      <c r="F35" s="231" t="s">
        <v>135</v>
      </c>
      <c r="G35" s="232" t="s">
        <v>1655</v>
      </c>
      <c r="H35" s="233">
        <v>308</v>
      </c>
    </row>
    <row r="36" spans="2:8">
      <c r="B36" s="229" t="s">
        <v>1588</v>
      </c>
      <c r="C36" s="230">
        <v>17</v>
      </c>
      <c r="D36" s="231" t="s">
        <v>2751</v>
      </c>
      <c r="E36" s="231" t="s">
        <v>136</v>
      </c>
      <c r="F36" s="231" t="s">
        <v>137</v>
      </c>
      <c r="G36" s="232" t="s">
        <v>1656</v>
      </c>
      <c r="H36" s="233">
        <v>376</v>
      </c>
    </row>
    <row r="37" spans="2:8">
      <c r="B37" s="229" t="s">
        <v>1587</v>
      </c>
      <c r="C37" s="230">
        <v>17</v>
      </c>
      <c r="D37" s="231" t="s">
        <v>2751</v>
      </c>
      <c r="E37" s="231" t="s">
        <v>138</v>
      </c>
      <c r="F37" s="231" t="s">
        <v>139</v>
      </c>
      <c r="G37" s="232" t="s">
        <v>1657</v>
      </c>
      <c r="H37" s="233">
        <v>383</v>
      </c>
    </row>
    <row r="38" spans="2:8">
      <c r="B38" s="229" t="s">
        <v>1586</v>
      </c>
      <c r="C38" s="230">
        <v>17</v>
      </c>
      <c r="D38" s="231" t="s">
        <v>2751</v>
      </c>
      <c r="E38" s="231" t="s">
        <v>140</v>
      </c>
      <c r="F38" s="231" t="s">
        <v>141</v>
      </c>
      <c r="G38" s="232" t="s">
        <v>1658</v>
      </c>
      <c r="H38" s="233">
        <v>460</v>
      </c>
    </row>
    <row r="39" spans="2:8">
      <c r="B39" s="229" t="s">
        <v>1585</v>
      </c>
      <c r="C39" s="230">
        <v>17</v>
      </c>
      <c r="D39" s="231" t="s">
        <v>2751</v>
      </c>
      <c r="E39" s="231" t="s">
        <v>142</v>
      </c>
      <c r="F39" s="231" t="s">
        <v>143</v>
      </c>
      <c r="G39" s="232" t="s">
        <v>1659</v>
      </c>
      <c r="H39" s="233">
        <v>499</v>
      </c>
    </row>
    <row r="40" spans="2:8">
      <c r="B40" s="229" t="s">
        <v>1584</v>
      </c>
      <c r="C40" s="230">
        <v>17</v>
      </c>
      <c r="D40" s="231" t="s">
        <v>2751</v>
      </c>
      <c r="E40" s="231" t="s">
        <v>144</v>
      </c>
      <c r="F40" s="231" t="s">
        <v>145</v>
      </c>
      <c r="G40" s="232" t="s">
        <v>1660</v>
      </c>
      <c r="H40" s="233">
        <v>551</v>
      </c>
    </row>
    <row r="41" spans="2:8">
      <c r="B41" s="229" t="s">
        <v>1583</v>
      </c>
      <c r="C41" s="230">
        <v>17</v>
      </c>
      <c r="D41" s="231" t="s">
        <v>2751</v>
      </c>
      <c r="E41" s="231" t="s">
        <v>146</v>
      </c>
      <c r="F41" s="231" t="s">
        <v>147</v>
      </c>
      <c r="G41" s="232" t="s">
        <v>1661</v>
      </c>
      <c r="H41" s="233">
        <v>621</v>
      </c>
    </row>
    <row r="42" spans="2:8">
      <c r="B42" s="229" t="s">
        <v>1582</v>
      </c>
      <c r="C42" s="230">
        <v>17</v>
      </c>
      <c r="D42" s="231" t="s">
        <v>2751</v>
      </c>
      <c r="E42" s="231" t="s">
        <v>148</v>
      </c>
      <c r="F42" s="231" t="s">
        <v>149</v>
      </c>
      <c r="G42" s="232" t="s">
        <v>1662</v>
      </c>
      <c r="H42" s="233">
        <v>734</v>
      </c>
    </row>
    <row r="43" spans="2:8">
      <c r="B43" s="229" t="s">
        <v>1581</v>
      </c>
      <c r="C43" s="230">
        <v>17</v>
      </c>
      <c r="D43" s="231" t="s">
        <v>2751</v>
      </c>
      <c r="E43" s="231" t="s">
        <v>150</v>
      </c>
      <c r="F43" s="231" t="s">
        <v>151</v>
      </c>
      <c r="G43" s="232" t="s">
        <v>1663</v>
      </c>
      <c r="H43" s="233">
        <v>743</v>
      </c>
    </row>
    <row r="44" spans="2:8">
      <c r="B44" s="229" t="s">
        <v>1580</v>
      </c>
      <c r="C44" s="230">
        <v>17</v>
      </c>
      <c r="D44" s="231" t="s">
        <v>2751</v>
      </c>
      <c r="E44" s="231" t="s">
        <v>152</v>
      </c>
      <c r="F44" s="231" t="s">
        <v>153</v>
      </c>
      <c r="G44" s="232" t="s">
        <v>1664</v>
      </c>
      <c r="H44" s="233">
        <v>987</v>
      </c>
    </row>
    <row r="45" spans="2:8">
      <c r="B45" s="229" t="s">
        <v>1579</v>
      </c>
      <c r="C45" s="230">
        <v>17</v>
      </c>
      <c r="D45" s="231" t="s">
        <v>2752</v>
      </c>
      <c r="E45" s="231" t="s">
        <v>134</v>
      </c>
      <c r="F45" s="231" t="s">
        <v>135</v>
      </c>
      <c r="G45" s="232" t="s">
        <v>1665</v>
      </c>
      <c r="H45" s="233">
        <v>392</v>
      </c>
    </row>
    <row r="46" spans="2:8">
      <c r="B46" s="229" t="s">
        <v>1578</v>
      </c>
      <c r="C46" s="230">
        <v>17</v>
      </c>
      <c r="D46" s="231" t="s">
        <v>2752</v>
      </c>
      <c r="E46" s="231" t="s">
        <v>136</v>
      </c>
      <c r="F46" s="231" t="s">
        <v>137</v>
      </c>
      <c r="G46" s="232" t="s">
        <v>1666</v>
      </c>
      <c r="H46" s="233">
        <v>518</v>
      </c>
    </row>
    <row r="47" spans="2:8">
      <c r="B47" s="229" t="s">
        <v>1577</v>
      </c>
      <c r="C47" s="230">
        <v>17</v>
      </c>
      <c r="D47" s="231" t="s">
        <v>2752</v>
      </c>
      <c r="E47" s="231" t="s">
        <v>138</v>
      </c>
      <c r="F47" s="231" t="s">
        <v>139</v>
      </c>
      <c r="G47" s="232" t="s">
        <v>1667</v>
      </c>
      <c r="H47" s="233">
        <v>532</v>
      </c>
    </row>
    <row r="48" spans="2:8">
      <c r="B48" s="229" t="s">
        <v>1576</v>
      </c>
      <c r="C48" s="230">
        <v>17</v>
      </c>
      <c r="D48" s="231" t="s">
        <v>2752</v>
      </c>
      <c r="E48" s="231" t="s">
        <v>140</v>
      </c>
      <c r="F48" s="231" t="s">
        <v>141</v>
      </c>
      <c r="G48" s="232" t="s">
        <v>1668</v>
      </c>
      <c r="H48" s="233">
        <v>646</v>
      </c>
    </row>
    <row r="49" spans="2:8">
      <c r="B49" s="229" t="s">
        <v>1575</v>
      </c>
      <c r="C49" s="230">
        <v>17</v>
      </c>
      <c r="D49" s="231" t="s">
        <v>2752</v>
      </c>
      <c r="E49" s="231" t="s">
        <v>142</v>
      </c>
      <c r="F49" s="231" t="s">
        <v>143</v>
      </c>
      <c r="G49" s="232" t="s">
        <v>1669</v>
      </c>
      <c r="H49" s="233">
        <v>703</v>
      </c>
    </row>
    <row r="50" spans="2:8">
      <c r="B50" s="229" t="s">
        <v>1574</v>
      </c>
      <c r="C50" s="230">
        <v>17</v>
      </c>
      <c r="D50" s="231" t="s">
        <v>2752</v>
      </c>
      <c r="E50" s="231" t="s">
        <v>144</v>
      </c>
      <c r="F50" s="231" t="s">
        <v>145</v>
      </c>
      <c r="G50" s="232" t="s">
        <v>1670</v>
      </c>
      <c r="H50" s="233">
        <v>774</v>
      </c>
    </row>
    <row r="51" spans="2:8">
      <c r="B51" s="229" t="s">
        <v>1573</v>
      </c>
      <c r="C51" s="230">
        <v>17</v>
      </c>
      <c r="D51" s="231" t="s">
        <v>2752</v>
      </c>
      <c r="E51" s="231" t="s">
        <v>146</v>
      </c>
      <c r="F51" s="231" t="s">
        <v>147</v>
      </c>
      <c r="G51" s="232" t="s">
        <v>1671</v>
      </c>
      <c r="H51" s="233">
        <v>873</v>
      </c>
    </row>
    <row r="52" spans="2:8">
      <c r="B52" s="229" t="s">
        <v>1572</v>
      </c>
      <c r="C52" s="230">
        <v>17</v>
      </c>
      <c r="D52" s="231" t="s">
        <v>2752</v>
      </c>
      <c r="E52" s="231" t="s">
        <v>148</v>
      </c>
      <c r="F52" s="231" t="s">
        <v>149</v>
      </c>
      <c r="G52" s="232" t="s">
        <v>1672</v>
      </c>
      <c r="H52" s="233">
        <v>1030</v>
      </c>
    </row>
    <row r="53" spans="2:8">
      <c r="B53" s="229" t="s">
        <v>1571</v>
      </c>
      <c r="C53" s="230">
        <v>17</v>
      </c>
      <c r="D53" s="231" t="s">
        <v>2752</v>
      </c>
      <c r="E53" s="231" t="s">
        <v>150</v>
      </c>
      <c r="F53" s="231" t="s">
        <v>151</v>
      </c>
      <c r="G53" s="232" t="s">
        <v>1673</v>
      </c>
      <c r="H53" s="233">
        <v>1044</v>
      </c>
    </row>
    <row r="54" spans="2:8">
      <c r="B54" s="229" t="s">
        <v>1570</v>
      </c>
      <c r="C54" s="230">
        <v>17</v>
      </c>
      <c r="D54" s="231" t="s">
        <v>2752</v>
      </c>
      <c r="E54" s="231" t="s">
        <v>152</v>
      </c>
      <c r="F54" s="231" t="s">
        <v>153</v>
      </c>
      <c r="G54" s="232" t="s">
        <v>1674</v>
      </c>
      <c r="H54" s="233">
        <v>1386</v>
      </c>
    </row>
    <row r="55" spans="2:8">
      <c r="B55" s="229" t="s">
        <v>1569</v>
      </c>
      <c r="C55" s="230">
        <v>17</v>
      </c>
      <c r="D55" s="231" t="s">
        <v>2753</v>
      </c>
      <c r="E55" s="231" t="s">
        <v>134</v>
      </c>
      <c r="F55" s="231" t="s">
        <v>135</v>
      </c>
      <c r="G55" s="232" t="s">
        <v>1675</v>
      </c>
      <c r="H55" s="233">
        <v>523</v>
      </c>
    </row>
    <row r="56" spans="2:8">
      <c r="B56" s="229" t="s">
        <v>1568</v>
      </c>
      <c r="C56" s="230">
        <v>17</v>
      </c>
      <c r="D56" s="231" t="s">
        <v>2753</v>
      </c>
      <c r="E56" s="231" t="s">
        <v>136</v>
      </c>
      <c r="F56" s="231" t="s">
        <v>137</v>
      </c>
      <c r="G56" s="232" t="s">
        <v>1676</v>
      </c>
      <c r="H56" s="233">
        <v>696</v>
      </c>
    </row>
    <row r="57" spans="2:8">
      <c r="B57" s="229" t="s">
        <v>1567</v>
      </c>
      <c r="C57" s="230">
        <v>17</v>
      </c>
      <c r="D57" s="231" t="s">
        <v>2753</v>
      </c>
      <c r="E57" s="231" t="s">
        <v>138</v>
      </c>
      <c r="F57" s="231" t="s">
        <v>139</v>
      </c>
      <c r="G57" s="232" t="s">
        <v>1677</v>
      </c>
      <c r="H57" s="233">
        <v>714</v>
      </c>
    </row>
    <row r="58" spans="2:8">
      <c r="B58" s="229" t="s">
        <v>1566</v>
      </c>
      <c r="C58" s="230">
        <v>17</v>
      </c>
      <c r="D58" s="231" t="s">
        <v>2753</v>
      </c>
      <c r="E58" s="231" t="s">
        <v>140</v>
      </c>
      <c r="F58" s="231" t="s">
        <v>141</v>
      </c>
      <c r="G58" s="232" t="s">
        <v>1678</v>
      </c>
      <c r="H58" s="233">
        <v>868</v>
      </c>
    </row>
    <row r="59" spans="2:8">
      <c r="B59" s="229" t="s">
        <v>1565</v>
      </c>
      <c r="C59" s="230">
        <v>17</v>
      </c>
      <c r="D59" s="231" t="s">
        <v>2753</v>
      </c>
      <c r="E59" s="231" t="s">
        <v>142</v>
      </c>
      <c r="F59" s="231" t="s">
        <v>143</v>
      </c>
      <c r="G59" s="232" t="s">
        <v>1679</v>
      </c>
      <c r="H59" s="233">
        <v>944</v>
      </c>
    </row>
    <row r="60" spans="2:8">
      <c r="B60" s="229" t="s">
        <v>1564</v>
      </c>
      <c r="C60" s="230">
        <v>17</v>
      </c>
      <c r="D60" s="231" t="s">
        <v>2753</v>
      </c>
      <c r="E60" s="231" t="s">
        <v>144</v>
      </c>
      <c r="F60" s="231" t="s">
        <v>145</v>
      </c>
      <c r="G60" s="232" t="s">
        <v>1680</v>
      </c>
      <c r="H60" s="233">
        <v>1041</v>
      </c>
    </row>
    <row r="61" spans="2:8">
      <c r="B61" s="229" t="s">
        <v>1563</v>
      </c>
      <c r="C61" s="230">
        <v>17</v>
      </c>
      <c r="D61" s="231" t="s">
        <v>2753</v>
      </c>
      <c r="E61" s="231" t="s">
        <v>146</v>
      </c>
      <c r="F61" s="231" t="s">
        <v>147</v>
      </c>
      <c r="G61" s="232" t="s">
        <v>1681</v>
      </c>
      <c r="H61" s="233">
        <v>1174</v>
      </c>
    </row>
    <row r="62" spans="2:8">
      <c r="B62" s="229" t="s">
        <v>1562</v>
      </c>
      <c r="C62" s="230">
        <v>17</v>
      </c>
      <c r="D62" s="231" t="s">
        <v>2753</v>
      </c>
      <c r="E62" s="231" t="s">
        <v>148</v>
      </c>
      <c r="F62" s="231" t="s">
        <v>149</v>
      </c>
      <c r="G62" s="232" t="s">
        <v>1682</v>
      </c>
      <c r="H62" s="233">
        <v>1386</v>
      </c>
    </row>
    <row r="63" spans="2:8">
      <c r="B63" s="229" t="s">
        <v>1561</v>
      </c>
      <c r="C63" s="230">
        <v>17</v>
      </c>
      <c r="D63" s="231" t="s">
        <v>2753</v>
      </c>
      <c r="E63" s="231" t="s">
        <v>150</v>
      </c>
      <c r="F63" s="231" t="s">
        <v>151</v>
      </c>
      <c r="G63" s="232" t="s">
        <v>1683</v>
      </c>
      <c r="H63" s="233">
        <v>1404</v>
      </c>
    </row>
    <row r="64" spans="2:8">
      <c r="B64" s="229" t="s">
        <v>1560</v>
      </c>
      <c r="C64" s="230">
        <v>17</v>
      </c>
      <c r="D64" s="231" t="s">
        <v>2753</v>
      </c>
      <c r="E64" s="231" t="s">
        <v>152</v>
      </c>
      <c r="F64" s="231" t="s">
        <v>153</v>
      </c>
      <c r="G64" s="232" t="s">
        <v>1684</v>
      </c>
      <c r="H64" s="233">
        <v>1864</v>
      </c>
    </row>
    <row r="65" spans="2:8">
      <c r="B65" s="229" t="s">
        <v>1559</v>
      </c>
      <c r="C65" s="230">
        <v>17</v>
      </c>
      <c r="D65" s="231" t="s">
        <v>2754</v>
      </c>
      <c r="E65" s="231" t="s">
        <v>134</v>
      </c>
      <c r="F65" s="231" t="s">
        <v>135</v>
      </c>
      <c r="G65" s="232" t="s">
        <v>1685</v>
      </c>
      <c r="H65" s="233">
        <v>736</v>
      </c>
    </row>
    <row r="66" spans="2:8">
      <c r="B66" s="229" t="s">
        <v>1558</v>
      </c>
      <c r="C66" s="230">
        <v>17</v>
      </c>
      <c r="D66" s="231" t="s">
        <v>2754</v>
      </c>
      <c r="E66" s="231" t="s">
        <v>136</v>
      </c>
      <c r="F66" s="231" t="s">
        <v>137</v>
      </c>
      <c r="G66" s="232" t="s">
        <v>1686</v>
      </c>
      <c r="H66" s="233">
        <v>978</v>
      </c>
    </row>
    <row r="67" spans="2:8">
      <c r="B67" s="229" t="s">
        <v>1557</v>
      </c>
      <c r="C67" s="230">
        <v>17</v>
      </c>
      <c r="D67" s="231" t="s">
        <v>2754</v>
      </c>
      <c r="E67" s="231" t="s">
        <v>138</v>
      </c>
      <c r="F67" s="231" t="s">
        <v>139</v>
      </c>
      <c r="G67" s="232" t="s">
        <v>1687</v>
      </c>
      <c r="H67" s="233">
        <v>1005</v>
      </c>
    </row>
    <row r="68" spans="2:8">
      <c r="B68" s="229" t="s">
        <v>1556</v>
      </c>
      <c r="C68" s="230">
        <v>17</v>
      </c>
      <c r="D68" s="231" t="s">
        <v>2754</v>
      </c>
      <c r="E68" s="231" t="s">
        <v>140</v>
      </c>
      <c r="F68" s="231" t="s">
        <v>141</v>
      </c>
      <c r="G68" s="232" t="s">
        <v>1688</v>
      </c>
      <c r="H68" s="233">
        <v>1220</v>
      </c>
    </row>
    <row r="69" spans="2:8">
      <c r="B69" s="229" t="s">
        <v>1555</v>
      </c>
      <c r="C69" s="230">
        <v>17</v>
      </c>
      <c r="D69" s="231" t="s">
        <v>2754</v>
      </c>
      <c r="E69" s="231" t="s">
        <v>142</v>
      </c>
      <c r="F69" s="231" t="s">
        <v>143</v>
      </c>
      <c r="G69" s="232" t="s">
        <v>1689</v>
      </c>
      <c r="H69" s="233">
        <v>1328</v>
      </c>
    </row>
    <row r="70" spans="2:8">
      <c r="B70" s="229" t="s">
        <v>1554</v>
      </c>
      <c r="C70" s="230">
        <v>17</v>
      </c>
      <c r="D70" s="231" t="s">
        <v>2754</v>
      </c>
      <c r="E70" s="231" t="s">
        <v>144</v>
      </c>
      <c r="F70" s="231" t="s">
        <v>145</v>
      </c>
      <c r="G70" s="232" t="s">
        <v>1690</v>
      </c>
      <c r="H70" s="233">
        <v>1462</v>
      </c>
    </row>
    <row r="71" spans="2:8">
      <c r="B71" s="229" t="s">
        <v>1553</v>
      </c>
      <c r="C71" s="230">
        <v>17</v>
      </c>
      <c r="D71" s="231" t="s">
        <v>2754</v>
      </c>
      <c r="E71" s="231" t="s">
        <v>146</v>
      </c>
      <c r="F71" s="231" t="s">
        <v>147</v>
      </c>
      <c r="G71" s="232" t="s">
        <v>1691</v>
      </c>
      <c r="H71" s="233">
        <v>1650</v>
      </c>
    </row>
    <row r="72" spans="2:8">
      <c r="B72" s="229" t="s">
        <v>1552</v>
      </c>
      <c r="C72" s="230">
        <v>17</v>
      </c>
      <c r="D72" s="231" t="s">
        <v>2754</v>
      </c>
      <c r="E72" s="231" t="s">
        <v>148</v>
      </c>
      <c r="F72" s="231" t="s">
        <v>149</v>
      </c>
      <c r="G72" s="232" t="s">
        <v>1692</v>
      </c>
      <c r="H72" s="233">
        <v>1946</v>
      </c>
    </row>
    <row r="73" spans="2:8">
      <c r="B73" s="229" t="s">
        <v>1551</v>
      </c>
      <c r="C73" s="230">
        <v>17</v>
      </c>
      <c r="D73" s="231" t="s">
        <v>2754</v>
      </c>
      <c r="E73" s="231" t="s">
        <v>150</v>
      </c>
      <c r="F73" s="231" t="s">
        <v>151</v>
      </c>
      <c r="G73" s="232" t="s">
        <v>1693</v>
      </c>
      <c r="H73" s="233">
        <v>1973</v>
      </c>
    </row>
    <row r="74" spans="2:8">
      <c r="B74" s="229" t="s">
        <v>1550</v>
      </c>
      <c r="C74" s="230">
        <v>17</v>
      </c>
      <c r="D74" s="231" t="s">
        <v>2754</v>
      </c>
      <c r="E74" s="231" t="s">
        <v>152</v>
      </c>
      <c r="F74" s="231" t="s">
        <v>153</v>
      </c>
      <c r="G74" s="232" t="s">
        <v>1694</v>
      </c>
      <c r="H74" s="233">
        <v>2618</v>
      </c>
    </row>
    <row r="75" spans="2:8">
      <c r="B75" s="229" t="s">
        <v>1549</v>
      </c>
      <c r="C75" s="230">
        <v>17</v>
      </c>
      <c r="D75" s="231" t="s">
        <v>2755</v>
      </c>
      <c r="E75" s="231" t="s">
        <v>134</v>
      </c>
      <c r="F75" s="231" t="s">
        <v>135</v>
      </c>
      <c r="G75" s="232" t="s">
        <v>1695</v>
      </c>
      <c r="H75" s="233">
        <v>857</v>
      </c>
    </row>
    <row r="76" spans="2:8">
      <c r="B76" s="229" t="s">
        <v>1548</v>
      </c>
      <c r="C76" s="230">
        <v>17</v>
      </c>
      <c r="D76" s="231" t="s">
        <v>2755</v>
      </c>
      <c r="E76" s="231" t="s">
        <v>136</v>
      </c>
      <c r="F76" s="231" t="s">
        <v>137</v>
      </c>
      <c r="G76" s="232" t="s">
        <v>1696</v>
      </c>
      <c r="H76" s="233">
        <v>1139</v>
      </c>
    </row>
    <row r="77" spans="2:8">
      <c r="B77" s="229" t="s">
        <v>1547</v>
      </c>
      <c r="C77" s="230">
        <v>17</v>
      </c>
      <c r="D77" s="231" t="s">
        <v>2755</v>
      </c>
      <c r="E77" s="231" t="s">
        <v>138</v>
      </c>
      <c r="F77" s="231" t="s">
        <v>139</v>
      </c>
      <c r="G77" s="232" t="s">
        <v>1697</v>
      </c>
      <c r="H77" s="233">
        <v>1171</v>
      </c>
    </row>
    <row r="78" spans="2:8">
      <c r="B78" s="229" t="s">
        <v>1546</v>
      </c>
      <c r="C78" s="230">
        <v>17</v>
      </c>
      <c r="D78" s="231" t="s">
        <v>2755</v>
      </c>
      <c r="E78" s="231" t="s">
        <v>140</v>
      </c>
      <c r="F78" s="231" t="s">
        <v>141</v>
      </c>
      <c r="G78" s="232" t="s">
        <v>1698</v>
      </c>
      <c r="H78" s="233">
        <v>1420</v>
      </c>
    </row>
    <row r="79" spans="2:8">
      <c r="B79" s="229" t="s">
        <v>1545</v>
      </c>
      <c r="C79" s="230">
        <v>17</v>
      </c>
      <c r="D79" s="231" t="s">
        <v>2755</v>
      </c>
      <c r="E79" s="231" t="s">
        <v>142</v>
      </c>
      <c r="F79" s="231" t="s">
        <v>143</v>
      </c>
      <c r="G79" s="232" t="s">
        <v>1699</v>
      </c>
      <c r="H79" s="233">
        <v>1546</v>
      </c>
    </row>
    <row r="80" spans="2:8">
      <c r="B80" s="229" t="s">
        <v>1544</v>
      </c>
      <c r="C80" s="230">
        <v>17</v>
      </c>
      <c r="D80" s="231" t="s">
        <v>2755</v>
      </c>
      <c r="E80" s="231" t="s">
        <v>144</v>
      </c>
      <c r="F80" s="231" t="s">
        <v>145</v>
      </c>
      <c r="G80" s="232" t="s">
        <v>1700</v>
      </c>
      <c r="H80" s="233">
        <v>1701</v>
      </c>
    </row>
    <row r="81" spans="2:8">
      <c r="B81" s="229" t="s">
        <v>1543</v>
      </c>
      <c r="C81" s="230">
        <v>17</v>
      </c>
      <c r="D81" s="231" t="s">
        <v>2755</v>
      </c>
      <c r="E81" s="231" t="s">
        <v>146</v>
      </c>
      <c r="F81" s="231" t="s">
        <v>147</v>
      </c>
      <c r="G81" s="232" t="s">
        <v>1701</v>
      </c>
      <c r="H81" s="233">
        <v>1921</v>
      </c>
    </row>
    <row r="82" spans="2:8">
      <c r="B82" s="229" t="s">
        <v>1542</v>
      </c>
      <c r="C82" s="230">
        <v>17</v>
      </c>
      <c r="D82" s="231" t="s">
        <v>2755</v>
      </c>
      <c r="E82" s="231" t="s">
        <v>148</v>
      </c>
      <c r="F82" s="231" t="s">
        <v>149</v>
      </c>
      <c r="G82" s="232" t="s">
        <v>1702</v>
      </c>
      <c r="H82" s="233">
        <v>2264</v>
      </c>
    </row>
    <row r="83" spans="2:8">
      <c r="B83" s="229" t="s">
        <v>1541</v>
      </c>
      <c r="C83" s="230">
        <v>17</v>
      </c>
      <c r="D83" s="231" t="s">
        <v>2755</v>
      </c>
      <c r="E83" s="231" t="s">
        <v>150</v>
      </c>
      <c r="F83" s="231" t="s">
        <v>151</v>
      </c>
      <c r="G83" s="232" t="s">
        <v>1703</v>
      </c>
      <c r="H83" s="233">
        <v>2296</v>
      </c>
    </row>
    <row r="84" spans="2:8">
      <c r="B84" s="229" t="s">
        <v>1540</v>
      </c>
      <c r="C84" s="230">
        <v>17</v>
      </c>
      <c r="D84" s="231" t="s">
        <v>2755</v>
      </c>
      <c r="E84" s="231" t="s">
        <v>152</v>
      </c>
      <c r="F84" s="231" t="s">
        <v>153</v>
      </c>
      <c r="G84" s="232" t="s">
        <v>1704</v>
      </c>
      <c r="H84" s="233">
        <v>3046</v>
      </c>
    </row>
    <row r="85" spans="2:8">
      <c r="B85" s="229" t="s">
        <v>1539</v>
      </c>
      <c r="C85" s="230">
        <v>26</v>
      </c>
      <c r="D85" s="231" t="s">
        <v>2748</v>
      </c>
      <c r="E85" s="231" t="s">
        <v>154</v>
      </c>
      <c r="F85" s="231" t="s">
        <v>155</v>
      </c>
      <c r="G85" s="232" t="s">
        <v>1705</v>
      </c>
      <c r="H85" s="233">
        <v>172</v>
      </c>
    </row>
    <row r="86" spans="2:8">
      <c r="B86" s="229" t="s">
        <v>1538</v>
      </c>
      <c r="C86" s="230">
        <v>26</v>
      </c>
      <c r="D86" s="231" t="s">
        <v>2748</v>
      </c>
      <c r="E86" s="231" t="s">
        <v>156</v>
      </c>
      <c r="F86" s="231" t="s">
        <v>157</v>
      </c>
      <c r="G86" s="232" t="s">
        <v>1706</v>
      </c>
      <c r="H86" s="233">
        <v>193</v>
      </c>
    </row>
    <row r="87" spans="2:8">
      <c r="B87" s="229" t="s">
        <v>1537</v>
      </c>
      <c r="C87" s="230">
        <v>26</v>
      </c>
      <c r="D87" s="231" t="s">
        <v>2748</v>
      </c>
      <c r="E87" s="231" t="s">
        <v>158</v>
      </c>
      <c r="F87" s="231" t="s">
        <v>159</v>
      </c>
      <c r="G87" s="232" t="s">
        <v>1707</v>
      </c>
      <c r="H87" s="233">
        <v>198</v>
      </c>
    </row>
    <row r="88" spans="2:8">
      <c r="B88" s="229" t="s">
        <v>1536</v>
      </c>
      <c r="C88" s="230">
        <v>26</v>
      </c>
      <c r="D88" s="231" t="s">
        <v>2748</v>
      </c>
      <c r="E88" s="231" t="s">
        <v>160</v>
      </c>
      <c r="F88" s="231" t="s">
        <v>161</v>
      </c>
      <c r="G88" s="232" t="s">
        <v>1708</v>
      </c>
      <c r="H88" s="233">
        <v>214</v>
      </c>
    </row>
    <row r="89" spans="2:8">
      <c r="B89" s="229" t="s">
        <v>1535</v>
      </c>
      <c r="C89" s="230">
        <v>26</v>
      </c>
      <c r="D89" s="231" t="s">
        <v>2748</v>
      </c>
      <c r="E89" s="231" t="s">
        <v>162</v>
      </c>
      <c r="F89" s="231" t="s">
        <v>163</v>
      </c>
      <c r="G89" s="232" t="s">
        <v>1709</v>
      </c>
      <c r="H89" s="233">
        <v>226</v>
      </c>
    </row>
    <row r="90" spans="2:8">
      <c r="B90" s="229" t="s">
        <v>1534</v>
      </c>
      <c r="C90" s="230">
        <v>26</v>
      </c>
      <c r="D90" s="231" t="s">
        <v>2748</v>
      </c>
      <c r="E90" s="231" t="s">
        <v>164</v>
      </c>
      <c r="F90" s="231" t="s">
        <v>165</v>
      </c>
      <c r="G90" s="232" t="s">
        <v>1710</v>
      </c>
      <c r="H90" s="233">
        <v>235</v>
      </c>
    </row>
    <row r="91" spans="2:8">
      <c r="B91" s="229" t="s">
        <v>1533</v>
      </c>
      <c r="C91" s="230">
        <v>26</v>
      </c>
      <c r="D91" s="231" t="s">
        <v>2748</v>
      </c>
      <c r="E91" s="231" t="s">
        <v>166</v>
      </c>
      <c r="F91" s="231" t="s">
        <v>167</v>
      </c>
      <c r="G91" s="232" t="s">
        <v>1711</v>
      </c>
      <c r="H91" s="233">
        <v>254</v>
      </c>
    </row>
    <row r="92" spans="2:8">
      <c r="B92" s="229" t="s">
        <v>1532</v>
      </c>
      <c r="C92" s="230">
        <v>26</v>
      </c>
      <c r="D92" s="231" t="s">
        <v>2748</v>
      </c>
      <c r="E92" s="231" t="s">
        <v>168</v>
      </c>
      <c r="F92" s="231" t="s">
        <v>169</v>
      </c>
      <c r="G92" s="232" t="s">
        <v>1712</v>
      </c>
      <c r="H92" s="233">
        <v>277</v>
      </c>
    </row>
    <row r="93" spans="2:8">
      <c r="B93" s="229" t="s">
        <v>1531</v>
      </c>
      <c r="C93" s="230">
        <v>26</v>
      </c>
      <c r="D93" s="231" t="s">
        <v>2748</v>
      </c>
      <c r="E93" s="231" t="s">
        <v>170</v>
      </c>
      <c r="F93" s="231" t="s">
        <v>171</v>
      </c>
      <c r="G93" s="232" t="s">
        <v>1713</v>
      </c>
      <c r="H93" s="233">
        <v>282</v>
      </c>
    </row>
    <row r="94" spans="2:8">
      <c r="B94" s="229" t="s">
        <v>1530</v>
      </c>
      <c r="C94" s="230">
        <v>26</v>
      </c>
      <c r="D94" s="231" t="s">
        <v>2748</v>
      </c>
      <c r="E94" s="231" t="s">
        <v>172</v>
      </c>
      <c r="F94" s="231" t="s">
        <v>173</v>
      </c>
      <c r="G94" s="232" t="s">
        <v>1714</v>
      </c>
      <c r="H94" s="233">
        <v>338</v>
      </c>
    </row>
    <row r="95" spans="2:8">
      <c r="B95" s="229" t="s">
        <v>1529</v>
      </c>
      <c r="C95" s="230">
        <v>26</v>
      </c>
      <c r="D95" s="231" t="s">
        <v>2749</v>
      </c>
      <c r="E95" s="231" t="s">
        <v>154</v>
      </c>
      <c r="F95" s="231" t="s">
        <v>155</v>
      </c>
      <c r="G95" s="232" t="s">
        <v>1715</v>
      </c>
      <c r="H95" s="233">
        <v>203</v>
      </c>
    </row>
    <row r="96" spans="2:8">
      <c r="B96" s="229" t="s">
        <v>1528</v>
      </c>
      <c r="C96" s="230">
        <v>26</v>
      </c>
      <c r="D96" s="231" t="s">
        <v>2749</v>
      </c>
      <c r="E96" s="231" t="s">
        <v>156</v>
      </c>
      <c r="F96" s="231" t="s">
        <v>157</v>
      </c>
      <c r="G96" s="232" t="s">
        <v>1716</v>
      </c>
      <c r="H96" s="233">
        <v>232</v>
      </c>
    </row>
    <row r="97" spans="2:8">
      <c r="B97" s="229" t="s">
        <v>1527</v>
      </c>
      <c r="C97" s="230">
        <v>26</v>
      </c>
      <c r="D97" s="231" t="s">
        <v>2749</v>
      </c>
      <c r="E97" s="231" t="s">
        <v>158</v>
      </c>
      <c r="F97" s="231" t="s">
        <v>159</v>
      </c>
      <c r="G97" s="232" t="s">
        <v>1717</v>
      </c>
      <c r="H97" s="233">
        <v>240</v>
      </c>
    </row>
    <row r="98" spans="2:8">
      <c r="B98" s="229" t="s">
        <v>1526</v>
      </c>
      <c r="C98" s="230">
        <v>26</v>
      </c>
      <c r="D98" s="231" t="s">
        <v>2749</v>
      </c>
      <c r="E98" s="231" t="s">
        <v>160</v>
      </c>
      <c r="F98" s="231" t="s">
        <v>161</v>
      </c>
      <c r="G98" s="232" t="s">
        <v>1718</v>
      </c>
      <c r="H98" s="233">
        <v>261</v>
      </c>
    </row>
    <row r="99" spans="2:8">
      <c r="B99" s="229" t="s">
        <v>1525</v>
      </c>
      <c r="C99" s="230">
        <v>26</v>
      </c>
      <c r="D99" s="231" t="s">
        <v>2749</v>
      </c>
      <c r="E99" s="231" t="s">
        <v>162</v>
      </c>
      <c r="F99" s="231" t="s">
        <v>163</v>
      </c>
      <c r="G99" s="232" t="s">
        <v>1719</v>
      </c>
      <c r="H99" s="233">
        <v>279</v>
      </c>
    </row>
    <row r="100" spans="2:8">
      <c r="B100" s="229" t="s">
        <v>1524</v>
      </c>
      <c r="C100" s="230">
        <v>26</v>
      </c>
      <c r="D100" s="231" t="s">
        <v>2749</v>
      </c>
      <c r="E100" s="231" t="s">
        <v>164</v>
      </c>
      <c r="F100" s="231" t="s">
        <v>165</v>
      </c>
      <c r="G100" s="232" t="s">
        <v>1720</v>
      </c>
      <c r="H100" s="233">
        <v>290</v>
      </c>
    </row>
    <row r="101" spans="2:8">
      <c r="B101" s="229" t="s">
        <v>1523</v>
      </c>
      <c r="C101" s="230">
        <v>26</v>
      </c>
      <c r="D101" s="231" t="s">
        <v>2749</v>
      </c>
      <c r="E101" s="231" t="s">
        <v>166</v>
      </c>
      <c r="F101" s="231" t="s">
        <v>167</v>
      </c>
      <c r="G101" s="232" t="s">
        <v>1721</v>
      </c>
      <c r="H101" s="233">
        <v>317</v>
      </c>
    </row>
    <row r="102" spans="2:8">
      <c r="B102" s="229" t="s">
        <v>1522</v>
      </c>
      <c r="C102" s="230">
        <v>26</v>
      </c>
      <c r="D102" s="231" t="s">
        <v>2749</v>
      </c>
      <c r="E102" s="231" t="s">
        <v>168</v>
      </c>
      <c r="F102" s="231" t="s">
        <v>169</v>
      </c>
      <c r="G102" s="232" t="s">
        <v>1722</v>
      </c>
      <c r="H102" s="233">
        <v>348</v>
      </c>
    </row>
    <row r="103" spans="2:8">
      <c r="B103" s="229" t="s">
        <v>1521</v>
      </c>
      <c r="C103" s="230">
        <v>26</v>
      </c>
      <c r="D103" s="231" t="s">
        <v>2749</v>
      </c>
      <c r="E103" s="231" t="s">
        <v>170</v>
      </c>
      <c r="F103" s="231" t="s">
        <v>171</v>
      </c>
      <c r="G103" s="232" t="s">
        <v>1723</v>
      </c>
      <c r="H103" s="233">
        <v>356</v>
      </c>
    </row>
    <row r="104" spans="2:8">
      <c r="B104" s="229" t="s">
        <v>1520</v>
      </c>
      <c r="C104" s="230">
        <v>26</v>
      </c>
      <c r="D104" s="231" t="s">
        <v>2749</v>
      </c>
      <c r="E104" s="231" t="s">
        <v>172</v>
      </c>
      <c r="F104" s="231" t="s">
        <v>173</v>
      </c>
      <c r="G104" s="232" t="s">
        <v>1724</v>
      </c>
      <c r="H104" s="233">
        <v>445</v>
      </c>
    </row>
    <row r="105" spans="2:8">
      <c r="B105" s="229" t="s">
        <v>1519</v>
      </c>
      <c r="C105" s="230">
        <v>26</v>
      </c>
      <c r="D105" s="231" t="s">
        <v>2750</v>
      </c>
      <c r="E105" s="231" t="s">
        <v>154</v>
      </c>
      <c r="F105" s="231" t="s">
        <v>155</v>
      </c>
      <c r="G105" s="232" t="s">
        <v>1725</v>
      </c>
      <c r="H105" s="233">
        <v>248</v>
      </c>
    </row>
    <row r="106" spans="2:8">
      <c r="B106" s="229" t="s">
        <v>1518</v>
      </c>
      <c r="C106" s="230">
        <v>26</v>
      </c>
      <c r="D106" s="231" t="s">
        <v>2750</v>
      </c>
      <c r="E106" s="231" t="s">
        <v>156</v>
      </c>
      <c r="F106" s="231" t="s">
        <v>157</v>
      </c>
      <c r="G106" s="232" t="s">
        <v>1726</v>
      </c>
      <c r="H106" s="233">
        <v>291</v>
      </c>
    </row>
    <row r="107" spans="2:8">
      <c r="B107" s="229" t="s">
        <v>1517</v>
      </c>
      <c r="C107" s="230">
        <v>26</v>
      </c>
      <c r="D107" s="231" t="s">
        <v>2750</v>
      </c>
      <c r="E107" s="231" t="s">
        <v>158</v>
      </c>
      <c r="F107" s="231" t="s">
        <v>159</v>
      </c>
      <c r="G107" s="232" t="s">
        <v>1727</v>
      </c>
      <c r="H107" s="233">
        <v>302</v>
      </c>
    </row>
    <row r="108" spans="2:8">
      <c r="B108" s="229" t="s">
        <v>1516</v>
      </c>
      <c r="C108" s="230">
        <v>26</v>
      </c>
      <c r="D108" s="231" t="s">
        <v>2750</v>
      </c>
      <c r="E108" s="231" t="s">
        <v>160</v>
      </c>
      <c r="F108" s="231" t="s">
        <v>161</v>
      </c>
      <c r="G108" s="232" t="s">
        <v>1728</v>
      </c>
      <c r="H108" s="233">
        <v>333</v>
      </c>
    </row>
    <row r="109" spans="2:8">
      <c r="B109" s="229" t="s">
        <v>1515</v>
      </c>
      <c r="C109" s="230">
        <v>26</v>
      </c>
      <c r="D109" s="231" t="s">
        <v>2750</v>
      </c>
      <c r="E109" s="231" t="s">
        <v>162</v>
      </c>
      <c r="F109" s="231" t="s">
        <v>163</v>
      </c>
      <c r="G109" s="232" t="s">
        <v>1729</v>
      </c>
      <c r="H109" s="233">
        <v>359</v>
      </c>
    </row>
    <row r="110" spans="2:8">
      <c r="B110" s="229" t="s">
        <v>1514</v>
      </c>
      <c r="C110" s="230">
        <v>26</v>
      </c>
      <c r="D110" s="231" t="s">
        <v>2750</v>
      </c>
      <c r="E110" s="231" t="s">
        <v>164</v>
      </c>
      <c r="F110" s="231" t="s">
        <v>165</v>
      </c>
      <c r="G110" s="232" t="s">
        <v>1730</v>
      </c>
      <c r="H110" s="233">
        <v>375</v>
      </c>
    </row>
    <row r="111" spans="2:8">
      <c r="B111" s="229" t="s">
        <v>1513</v>
      </c>
      <c r="C111" s="230">
        <v>26</v>
      </c>
      <c r="D111" s="231" t="s">
        <v>2750</v>
      </c>
      <c r="E111" s="231" t="s">
        <v>166</v>
      </c>
      <c r="F111" s="231" t="s">
        <v>167</v>
      </c>
      <c r="G111" s="232" t="s">
        <v>1731</v>
      </c>
      <c r="H111" s="233">
        <v>420</v>
      </c>
    </row>
    <row r="112" spans="2:8">
      <c r="B112" s="229" t="s">
        <v>1512</v>
      </c>
      <c r="C112" s="230">
        <v>26</v>
      </c>
      <c r="D112" s="231" t="s">
        <v>2750</v>
      </c>
      <c r="E112" s="231" t="s">
        <v>168</v>
      </c>
      <c r="F112" s="231" t="s">
        <v>169</v>
      </c>
      <c r="G112" s="232" t="s">
        <v>1732</v>
      </c>
      <c r="H112" s="233">
        <v>479</v>
      </c>
    </row>
    <row r="113" spans="2:8">
      <c r="B113" s="229" t="s">
        <v>1511</v>
      </c>
      <c r="C113" s="230">
        <v>26</v>
      </c>
      <c r="D113" s="231" t="s">
        <v>2750</v>
      </c>
      <c r="E113" s="231" t="s">
        <v>170</v>
      </c>
      <c r="F113" s="231" t="s">
        <v>171</v>
      </c>
      <c r="G113" s="232" t="s">
        <v>1733</v>
      </c>
      <c r="H113" s="233">
        <v>495</v>
      </c>
    </row>
    <row r="114" spans="2:8">
      <c r="B114" s="229" t="s">
        <v>1510</v>
      </c>
      <c r="C114" s="230">
        <v>26</v>
      </c>
      <c r="D114" s="231" t="s">
        <v>2750</v>
      </c>
      <c r="E114" s="231" t="s">
        <v>172</v>
      </c>
      <c r="F114" s="231" t="s">
        <v>173</v>
      </c>
      <c r="G114" s="232" t="s">
        <v>1734</v>
      </c>
      <c r="H114" s="233">
        <v>645</v>
      </c>
    </row>
    <row r="115" spans="2:8">
      <c r="B115" s="229" t="s">
        <v>1509</v>
      </c>
      <c r="C115" s="230">
        <v>26</v>
      </c>
      <c r="D115" s="231" t="s">
        <v>2751</v>
      </c>
      <c r="E115" s="231" t="s">
        <v>154</v>
      </c>
      <c r="F115" s="231" t="s">
        <v>155</v>
      </c>
      <c r="G115" s="232" t="s">
        <v>1735</v>
      </c>
      <c r="H115" s="233">
        <v>305</v>
      </c>
    </row>
    <row r="116" spans="2:8">
      <c r="B116" s="229" t="s">
        <v>1508</v>
      </c>
      <c r="C116" s="230">
        <v>26</v>
      </c>
      <c r="D116" s="231" t="s">
        <v>2751</v>
      </c>
      <c r="E116" s="231" t="s">
        <v>156</v>
      </c>
      <c r="F116" s="231" t="s">
        <v>157</v>
      </c>
      <c r="G116" s="232" t="s">
        <v>1736</v>
      </c>
      <c r="H116" s="233">
        <v>363</v>
      </c>
    </row>
    <row r="117" spans="2:8">
      <c r="B117" s="229" t="s">
        <v>1507</v>
      </c>
      <c r="C117" s="230">
        <v>26</v>
      </c>
      <c r="D117" s="231" t="s">
        <v>2751</v>
      </c>
      <c r="E117" s="231" t="s">
        <v>158</v>
      </c>
      <c r="F117" s="231" t="s">
        <v>159</v>
      </c>
      <c r="G117" s="232" t="s">
        <v>1737</v>
      </c>
      <c r="H117" s="233">
        <v>380</v>
      </c>
    </row>
    <row r="118" spans="2:8">
      <c r="B118" s="229" t="s">
        <v>1506</v>
      </c>
      <c r="C118" s="230">
        <v>26</v>
      </c>
      <c r="D118" s="231" t="s">
        <v>2751</v>
      </c>
      <c r="E118" s="231" t="s">
        <v>160</v>
      </c>
      <c r="F118" s="231" t="s">
        <v>161</v>
      </c>
      <c r="G118" s="232" t="s">
        <v>1738</v>
      </c>
      <c r="H118" s="233">
        <v>429</v>
      </c>
    </row>
    <row r="119" spans="2:8">
      <c r="B119" s="229" t="s">
        <v>1505</v>
      </c>
      <c r="C119" s="230">
        <v>26</v>
      </c>
      <c r="D119" s="231" t="s">
        <v>2751</v>
      </c>
      <c r="E119" s="231" t="s">
        <v>162</v>
      </c>
      <c r="F119" s="231" t="s">
        <v>163</v>
      </c>
      <c r="G119" s="232" t="s">
        <v>1739</v>
      </c>
      <c r="H119" s="233">
        <v>476</v>
      </c>
    </row>
    <row r="120" spans="2:8">
      <c r="B120" s="229" t="s">
        <v>1504</v>
      </c>
      <c r="C120" s="230">
        <v>26</v>
      </c>
      <c r="D120" s="231" t="s">
        <v>2751</v>
      </c>
      <c r="E120" s="231" t="s">
        <v>164</v>
      </c>
      <c r="F120" s="231" t="s">
        <v>165</v>
      </c>
      <c r="G120" s="232" t="s">
        <v>1740</v>
      </c>
      <c r="H120" s="233">
        <v>507</v>
      </c>
    </row>
    <row r="121" spans="2:8">
      <c r="B121" s="229" t="s">
        <v>1503</v>
      </c>
      <c r="C121" s="230">
        <v>26</v>
      </c>
      <c r="D121" s="231" t="s">
        <v>2751</v>
      </c>
      <c r="E121" s="231" t="s">
        <v>166</v>
      </c>
      <c r="F121" s="231" t="s">
        <v>167</v>
      </c>
      <c r="G121" s="232" t="s">
        <v>1741</v>
      </c>
      <c r="H121" s="233">
        <v>580</v>
      </c>
    </row>
    <row r="122" spans="2:8">
      <c r="B122" s="229" t="s">
        <v>1502</v>
      </c>
      <c r="C122" s="230">
        <v>26</v>
      </c>
      <c r="D122" s="231" t="s">
        <v>2751</v>
      </c>
      <c r="E122" s="231" t="s">
        <v>168</v>
      </c>
      <c r="F122" s="231" t="s">
        <v>169</v>
      </c>
      <c r="G122" s="232" t="s">
        <v>1742</v>
      </c>
      <c r="H122" s="233">
        <v>662</v>
      </c>
    </row>
    <row r="123" spans="2:8">
      <c r="B123" s="229" t="s">
        <v>1501</v>
      </c>
      <c r="C123" s="230">
        <v>26</v>
      </c>
      <c r="D123" s="231" t="s">
        <v>2751</v>
      </c>
      <c r="E123" s="231" t="s">
        <v>170</v>
      </c>
      <c r="F123" s="231" t="s">
        <v>171</v>
      </c>
      <c r="G123" s="232" t="s">
        <v>1743</v>
      </c>
      <c r="H123" s="233">
        <v>684</v>
      </c>
    </row>
    <row r="124" spans="2:8">
      <c r="B124" s="229" t="s">
        <v>1500</v>
      </c>
      <c r="C124" s="230">
        <v>26</v>
      </c>
      <c r="D124" s="231" t="s">
        <v>2751</v>
      </c>
      <c r="E124" s="231" t="s">
        <v>172</v>
      </c>
      <c r="F124" s="231" t="s">
        <v>173</v>
      </c>
      <c r="G124" s="232" t="s">
        <v>1744</v>
      </c>
      <c r="H124" s="233">
        <v>891</v>
      </c>
    </row>
    <row r="125" spans="2:8">
      <c r="B125" s="229" t="s">
        <v>1499</v>
      </c>
      <c r="C125" s="230">
        <v>26</v>
      </c>
      <c r="D125" s="231" t="s">
        <v>2752</v>
      </c>
      <c r="E125" s="231" t="s">
        <v>154</v>
      </c>
      <c r="F125" s="231" t="s">
        <v>155</v>
      </c>
      <c r="G125" s="232" t="s">
        <v>1745</v>
      </c>
      <c r="H125" s="233">
        <v>388</v>
      </c>
    </row>
    <row r="126" spans="2:8">
      <c r="B126" s="229" t="s">
        <v>1498</v>
      </c>
      <c r="C126" s="230">
        <v>26</v>
      </c>
      <c r="D126" s="231" t="s">
        <v>2752</v>
      </c>
      <c r="E126" s="231" t="s">
        <v>156</v>
      </c>
      <c r="F126" s="231" t="s">
        <v>157</v>
      </c>
      <c r="G126" s="232" t="s">
        <v>1746</v>
      </c>
      <c r="H126" s="233">
        <v>492</v>
      </c>
    </row>
    <row r="127" spans="2:8">
      <c r="B127" s="229" t="s">
        <v>1497</v>
      </c>
      <c r="C127" s="230">
        <v>26</v>
      </c>
      <c r="D127" s="231" t="s">
        <v>2752</v>
      </c>
      <c r="E127" s="231" t="s">
        <v>158</v>
      </c>
      <c r="F127" s="231" t="s">
        <v>159</v>
      </c>
      <c r="G127" s="232" t="s">
        <v>1747</v>
      </c>
      <c r="H127" s="233">
        <v>525</v>
      </c>
    </row>
    <row r="128" spans="2:8">
      <c r="B128" s="229" t="s">
        <v>1496</v>
      </c>
      <c r="C128" s="230">
        <v>26</v>
      </c>
      <c r="D128" s="231" t="s">
        <v>2752</v>
      </c>
      <c r="E128" s="231" t="s">
        <v>160</v>
      </c>
      <c r="F128" s="231" t="s">
        <v>161</v>
      </c>
      <c r="G128" s="232" t="s">
        <v>1748</v>
      </c>
      <c r="H128" s="233">
        <v>599</v>
      </c>
    </row>
    <row r="129" spans="2:8">
      <c r="B129" s="229" t="s">
        <v>1495</v>
      </c>
      <c r="C129" s="230">
        <v>26</v>
      </c>
      <c r="D129" s="231" t="s">
        <v>2752</v>
      </c>
      <c r="E129" s="231" t="s">
        <v>162</v>
      </c>
      <c r="F129" s="231" t="s">
        <v>163</v>
      </c>
      <c r="G129" s="232" t="s">
        <v>1749</v>
      </c>
      <c r="H129" s="233">
        <v>668</v>
      </c>
    </row>
    <row r="130" spans="2:8">
      <c r="B130" s="229" t="s">
        <v>1494</v>
      </c>
      <c r="C130" s="230">
        <v>26</v>
      </c>
      <c r="D130" s="231" t="s">
        <v>2752</v>
      </c>
      <c r="E130" s="231" t="s">
        <v>164</v>
      </c>
      <c r="F130" s="231" t="s">
        <v>165</v>
      </c>
      <c r="G130" s="232" t="s">
        <v>1750</v>
      </c>
      <c r="H130" s="233">
        <v>706</v>
      </c>
    </row>
    <row r="131" spans="2:8">
      <c r="B131" s="229" t="s">
        <v>1493</v>
      </c>
      <c r="C131" s="230">
        <v>26</v>
      </c>
      <c r="D131" s="231" t="s">
        <v>2752</v>
      </c>
      <c r="E131" s="231" t="s">
        <v>166</v>
      </c>
      <c r="F131" s="231" t="s">
        <v>167</v>
      </c>
      <c r="G131" s="232" t="s">
        <v>1751</v>
      </c>
      <c r="H131" s="233">
        <v>811</v>
      </c>
    </row>
    <row r="132" spans="2:8">
      <c r="B132" s="229" t="s">
        <v>1492</v>
      </c>
      <c r="C132" s="230">
        <v>26</v>
      </c>
      <c r="D132" s="231" t="s">
        <v>2752</v>
      </c>
      <c r="E132" s="231" t="s">
        <v>168</v>
      </c>
      <c r="F132" s="231" t="s">
        <v>169</v>
      </c>
      <c r="G132" s="232" t="s">
        <v>1752</v>
      </c>
      <c r="H132" s="233">
        <v>920</v>
      </c>
    </row>
    <row r="133" spans="2:8">
      <c r="B133" s="229" t="s">
        <v>1491</v>
      </c>
      <c r="C133" s="230">
        <v>26</v>
      </c>
      <c r="D133" s="231" t="s">
        <v>2752</v>
      </c>
      <c r="E133" s="231" t="s">
        <v>170</v>
      </c>
      <c r="F133" s="231" t="s">
        <v>171</v>
      </c>
      <c r="G133" s="232" t="s">
        <v>1753</v>
      </c>
      <c r="H133" s="233">
        <v>953</v>
      </c>
    </row>
    <row r="134" spans="2:8">
      <c r="B134" s="229" t="s">
        <v>1490</v>
      </c>
      <c r="C134" s="230">
        <v>26</v>
      </c>
      <c r="D134" s="231" t="s">
        <v>2752</v>
      </c>
      <c r="E134" s="231" t="s">
        <v>172</v>
      </c>
      <c r="F134" s="231" t="s">
        <v>173</v>
      </c>
      <c r="G134" s="232" t="s">
        <v>1754</v>
      </c>
      <c r="H134" s="233">
        <v>1239</v>
      </c>
    </row>
    <row r="135" spans="2:8">
      <c r="B135" s="229" t="s">
        <v>1489</v>
      </c>
      <c r="C135" s="230">
        <v>26</v>
      </c>
      <c r="D135" s="231" t="s">
        <v>2753</v>
      </c>
      <c r="E135" s="231" t="s">
        <v>154</v>
      </c>
      <c r="F135" s="231" t="s">
        <v>155</v>
      </c>
      <c r="G135" s="232" t="s">
        <v>1755</v>
      </c>
      <c r="H135" s="233">
        <v>516</v>
      </c>
    </row>
    <row r="136" spans="2:8">
      <c r="B136" s="229" t="s">
        <v>1488</v>
      </c>
      <c r="C136" s="230">
        <v>26</v>
      </c>
      <c r="D136" s="231" t="s">
        <v>2753</v>
      </c>
      <c r="E136" s="231" t="s">
        <v>156</v>
      </c>
      <c r="F136" s="231" t="s">
        <v>157</v>
      </c>
      <c r="G136" s="232" t="s">
        <v>1756</v>
      </c>
      <c r="H136" s="233">
        <v>662</v>
      </c>
    </row>
    <row r="137" spans="2:8">
      <c r="B137" s="229" t="s">
        <v>1487</v>
      </c>
      <c r="C137" s="230">
        <v>26</v>
      </c>
      <c r="D137" s="231" t="s">
        <v>2753</v>
      </c>
      <c r="E137" s="231" t="s">
        <v>158</v>
      </c>
      <c r="F137" s="231" t="s">
        <v>159</v>
      </c>
      <c r="G137" s="232" t="s">
        <v>1757</v>
      </c>
      <c r="H137" s="233">
        <v>705</v>
      </c>
    </row>
    <row r="138" spans="2:8">
      <c r="B138" s="229" t="s">
        <v>1486</v>
      </c>
      <c r="C138" s="230">
        <v>26</v>
      </c>
      <c r="D138" s="231" t="s">
        <v>2753</v>
      </c>
      <c r="E138" s="231" t="s">
        <v>160</v>
      </c>
      <c r="F138" s="231" t="s">
        <v>161</v>
      </c>
      <c r="G138" s="232" t="s">
        <v>1758</v>
      </c>
      <c r="H138" s="233">
        <v>807</v>
      </c>
    </row>
    <row r="139" spans="2:8">
      <c r="B139" s="229" t="s">
        <v>1485</v>
      </c>
      <c r="C139" s="230">
        <v>26</v>
      </c>
      <c r="D139" s="231" t="s">
        <v>2753</v>
      </c>
      <c r="E139" s="231" t="s">
        <v>162</v>
      </c>
      <c r="F139" s="231" t="s">
        <v>163</v>
      </c>
      <c r="G139" s="232" t="s">
        <v>1759</v>
      </c>
      <c r="H139" s="233">
        <v>899</v>
      </c>
    </row>
    <row r="140" spans="2:8">
      <c r="B140" s="229" t="s">
        <v>1484</v>
      </c>
      <c r="C140" s="230">
        <v>26</v>
      </c>
      <c r="D140" s="231" t="s">
        <v>2753</v>
      </c>
      <c r="E140" s="231" t="s">
        <v>164</v>
      </c>
      <c r="F140" s="231" t="s">
        <v>165</v>
      </c>
      <c r="G140" s="232" t="s">
        <v>1760</v>
      </c>
      <c r="H140" s="233">
        <v>953</v>
      </c>
    </row>
    <row r="141" spans="2:8">
      <c r="B141" s="229" t="s">
        <v>1483</v>
      </c>
      <c r="C141" s="230">
        <v>26</v>
      </c>
      <c r="D141" s="231" t="s">
        <v>2753</v>
      </c>
      <c r="E141" s="231" t="s">
        <v>166</v>
      </c>
      <c r="F141" s="231" t="s">
        <v>167</v>
      </c>
      <c r="G141" s="232" t="s">
        <v>1761</v>
      </c>
      <c r="H141" s="233">
        <v>1093</v>
      </c>
    </row>
    <row r="142" spans="2:8">
      <c r="B142" s="229" t="s">
        <v>1482</v>
      </c>
      <c r="C142" s="230">
        <v>26</v>
      </c>
      <c r="D142" s="231" t="s">
        <v>2753</v>
      </c>
      <c r="E142" s="231" t="s">
        <v>168</v>
      </c>
      <c r="F142" s="231" t="s">
        <v>169</v>
      </c>
      <c r="G142" s="232" t="s">
        <v>1762</v>
      </c>
      <c r="H142" s="233">
        <v>1244</v>
      </c>
    </row>
    <row r="143" spans="2:8">
      <c r="B143" s="229" t="s">
        <v>1481</v>
      </c>
      <c r="C143" s="230">
        <v>26</v>
      </c>
      <c r="D143" s="231" t="s">
        <v>2753</v>
      </c>
      <c r="E143" s="231" t="s">
        <v>170</v>
      </c>
      <c r="F143" s="231" t="s">
        <v>171</v>
      </c>
      <c r="G143" s="232" t="s">
        <v>1763</v>
      </c>
      <c r="H143" s="233">
        <v>1287</v>
      </c>
    </row>
    <row r="144" spans="2:8">
      <c r="B144" s="229" t="s">
        <v>1480</v>
      </c>
      <c r="C144" s="230">
        <v>26</v>
      </c>
      <c r="D144" s="231" t="s">
        <v>2753</v>
      </c>
      <c r="E144" s="231" t="s">
        <v>172</v>
      </c>
      <c r="F144" s="231" t="s">
        <v>173</v>
      </c>
      <c r="G144" s="232" t="s">
        <v>1764</v>
      </c>
      <c r="H144" s="233">
        <v>1675</v>
      </c>
    </row>
    <row r="145" spans="2:8">
      <c r="B145" s="229" t="s">
        <v>1479</v>
      </c>
      <c r="C145" s="230">
        <v>26</v>
      </c>
      <c r="D145" s="231" t="s">
        <v>2754</v>
      </c>
      <c r="E145" s="231" t="s">
        <v>154</v>
      </c>
      <c r="F145" s="231" t="s">
        <v>155</v>
      </c>
      <c r="G145" s="232" t="s">
        <v>1765</v>
      </c>
      <c r="H145" s="233">
        <v>726</v>
      </c>
    </row>
    <row r="146" spans="2:8">
      <c r="B146" s="229" t="s">
        <v>1478</v>
      </c>
      <c r="C146" s="230">
        <v>26</v>
      </c>
      <c r="D146" s="231" t="s">
        <v>2754</v>
      </c>
      <c r="E146" s="231" t="s">
        <v>156</v>
      </c>
      <c r="F146" s="231" t="s">
        <v>157</v>
      </c>
      <c r="G146" s="232" t="s">
        <v>1766</v>
      </c>
      <c r="H146" s="233">
        <v>928</v>
      </c>
    </row>
    <row r="147" spans="2:8">
      <c r="B147" s="229" t="s">
        <v>1477</v>
      </c>
      <c r="C147" s="230">
        <v>26</v>
      </c>
      <c r="D147" s="231" t="s">
        <v>2754</v>
      </c>
      <c r="E147" s="231" t="s">
        <v>158</v>
      </c>
      <c r="F147" s="231" t="s">
        <v>159</v>
      </c>
      <c r="G147" s="232" t="s">
        <v>1767</v>
      </c>
      <c r="H147" s="233">
        <v>992</v>
      </c>
    </row>
    <row r="148" spans="2:8">
      <c r="B148" s="229" t="s">
        <v>1476</v>
      </c>
      <c r="C148" s="230">
        <v>26</v>
      </c>
      <c r="D148" s="231" t="s">
        <v>2754</v>
      </c>
      <c r="E148" s="231" t="s">
        <v>160</v>
      </c>
      <c r="F148" s="231" t="s">
        <v>161</v>
      </c>
      <c r="G148" s="232" t="s">
        <v>1768</v>
      </c>
      <c r="H148" s="233">
        <v>1130</v>
      </c>
    </row>
    <row r="149" spans="2:8">
      <c r="B149" s="229" t="s">
        <v>1475</v>
      </c>
      <c r="C149" s="230">
        <v>26</v>
      </c>
      <c r="D149" s="231" t="s">
        <v>2754</v>
      </c>
      <c r="E149" s="231" t="s">
        <v>162</v>
      </c>
      <c r="F149" s="231" t="s">
        <v>163</v>
      </c>
      <c r="G149" s="232" t="s">
        <v>1769</v>
      </c>
      <c r="H149" s="233">
        <v>1261</v>
      </c>
    </row>
    <row r="150" spans="2:8">
      <c r="B150" s="229" t="s">
        <v>1474</v>
      </c>
      <c r="C150" s="230">
        <v>26</v>
      </c>
      <c r="D150" s="231" t="s">
        <v>2754</v>
      </c>
      <c r="E150" s="231" t="s">
        <v>164</v>
      </c>
      <c r="F150" s="231" t="s">
        <v>165</v>
      </c>
      <c r="G150" s="232" t="s">
        <v>1770</v>
      </c>
      <c r="H150" s="233">
        <v>1331</v>
      </c>
    </row>
    <row r="151" spans="2:8">
      <c r="B151" s="229" t="s">
        <v>1473</v>
      </c>
      <c r="C151" s="230">
        <v>26</v>
      </c>
      <c r="D151" s="231" t="s">
        <v>2754</v>
      </c>
      <c r="E151" s="231" t="s">
        <v>166</v>
      </c>
      <c r="F151" s="231" t="s">
        <v>167</v>
      </c>
      <c r="G151" s="232" t="s">
        <v>1771</v>
      </c>
      <c r="H151" s="233">
        <v>1530</v>
      </c>
    </row>
    <row r="152" spans="2:8">
      <c r="B152" s="229" t="s">
        <v>1472</v>
      </c>
      <c r="C152" s="230">
        <v>26</v>
      </c>
      <c r="D152" s="231" t="s">
        <v>2754</v>
      </c>
      <c r="E152" s="231" t="s">
        <v>168</v>
      </c>
      <c r="F152" s="231" t="s">
        <v>169</v>
      </c>
      <c r="G152" s="232" t="s">
        <v>1772</v>
      </c>
      <c r="H152" s="233">
        <v>1735</v>
      </c>
    </row>
    <row r="153" spans="2:8">
      <c r="B153" s="229" t="s">
        <v>1471</v>
      </c>
      <c r="C153" s="230">
        <v>26</v>
      </c>
      <c r="D153" s="231" t="s">
        <v>2754</v>
      </c>
      <c r="E153" s="231" t="s">
        <v>170</v>
      </c>
      <c r="F153" s="231" t="s">
        <v>171</v>
      </c>
      <c r="G153" s="232" t="s">
        <v>1773</v>
      </c>
      <c r="H153" s="233">
        <v>1798</v>
      </c>
    </row>
    <row r="154" spans="2:8">
      <c r="B154" s="229" t="s">
        <v>1470</v>
      </c>
      <c r="C154" s="230">
        <v>26</v>
      </c>
      <c r="D154" s="231" t="s">
        <v>2754</v>
      </c>
      <c r="E154" s="231" t="s">
        <v>172</v>
      </c>
      <c r="F154" s="231" t="s">
        <v>173</v>
      </c>
      <c r="G154" s="232" t="s">
        <v>1774</v>
      </c>
      <c r="H154" s="233">
        <v>2336</v>
      </c>
    </row>
    <row r="155" spans="2:8">
      <c r="B155" s="229" t="s">
        <v>1469</v>
      </c>
      <c r="C155" s="230">
        <v>26</v>
      </c>
      <c r="D155" s="231" t="s">
        <v>2755</v>
      </c>
      <c r="E155" s="231" t="s">
        <v>154</v>
      </c>
      <c r="F155" s="231" t="s">
        <v>155</v>
      </c>
      <c r="G155" s="232" t="s">
        <v>1775</v>
      </c>
      <c r="H155" s="233">
        <v>845</v>
      </c>
    </row>
    <row r="156" spans="2:8">
      <c r="B156" s="229" t="s">
        <v>1468</v>
      </c>
      <c r="C156" s="230">
        <v>26</v>
      </c>
      <c r="D156" s="231" t="s">
        <v>2755</v>
      </c>
      <c r="E156" s="231" t="s">
        <v>156</v>
      </c>
      <c r="F156" s="231" t="s">
        <v>157</v>
      </c>
      <c r="G156" s="232" t="s">
        <v>1776</v>
      </c>
      <c r="H156" s="233">
        <v>1079</v>
      </c>
    </row>
    <row r="157" spans="2:8">
      <c r="B157" s="229" t="s">
        <v>1467</v>
      </c>
      <c r="C157" s="230">
        <v>26</v>
      </c>
      <c r="D157" s="231" t="s">
        <v>2755</v>
      </c>
      <c r="E157" s="231" t="s">
        <v>158</v>
      </c>
      <c r="F157" s="231" t="s">
        <v>159</v>
      </c>
      <c r="G157" s="232" t="s">
        <v>1777</v>
      </c>
      <c r="H157" s="233">
        <v>1155</v>
      </c>
    </row>
    <row r="158" spans="2:8">
      <c r="B158" s="229" t="s">
        <v>1466</v>
      </c>
      <c r="C158" s="230">
        <v>26</v>
      </c>
      <c r="D158" s="231" t="s">
        <v>2755</v>
      </c>
      <c r="E158" s="231" t="s">
        <v>160</v>
      </c>
      <c r="F158" s="231" t="s">
        <v>161</v>
      </c>
      <c r="G158" s="232" t="s">
        <v>1778</v>
      </c>
      <c r="H158" s="233">
        <v>1312</v>
      </c>
    </row>
    <row r="159" spans="2:8">
      <c r="B159" s="229" t="s">
        <v>1465</v>
      </c>
      <c r="C159" s="230">
        <v>26</v>
      </c>
      <c r="D159" s="231" t="s">
        <v>2755</v>
      </c>
      <c r="E159" s="231" t="s">
        <v>162</v>
      </c>
      <c r="F159" s="231" t="s">
        <v>163</v>
      </c>
      <c r="G159" s="232" t="s">
        <v>1779</v>
      </c>
      <c r="H159" s="233">
        <v>1466</v>
      </c>
    </row>
    <row r="160" spans="2:8">
      <c r="B160" s="229" t="s">
        <v>1464</v>
      </c>
      <c r="C160" s="230">
        <v>26</v>
      </c>
      <c r="D160" s="231" t="s">
        <v>2755</v>
      </c>
      <c r="E160" s="231" t="s">
        <v>164</v>
      </c>
      <c r="F160" s="231" t="s">
        <v>165</v>
      </c>
      <c r="G160" s="232" t="s">
        <v>1780</v>
      </c>
      <c r="H160" s="233">
        <v>1546</v>
      </c>
    </row>
    <row r="161" spans="2:8">
      <c r="B161" s="229" t="s">
        <v>1463</v>
      </c>
      <c r="C161" s="230">
        <v>26</v>
      </c>
      <c r="D161" s="231" t="s">
        <v>2755</v>
      </c>
      <c r="E161" s="231" t="s">
        <v>166</v>
      </c>
      <c r="F161" s="231" t="s">
        <v>167</v>
      </c>
      <c r="G161" s="232" t="s">
        <v>1781</v>
      </c>
      <c r="H161" s="233">
        <v>1777</v>
      </c>
    </row>
    <row r="162" spans="2:8">
      <c r="B162" s="229" t="s">
        <v>1462</v>
      </c>
      <c r="C162" s="230">
        <v>26</v>
      </c>
      <c r="D162" s="231" t="s">
        <v>2755</v>
      </c>
      <c r="E162" s="231" t="s">
        <v>168</v>
      </c>
      <c r="F162" s="231" t="s">
        <v>169</v>
      </c>
      <c r="G162" s="232" t="s">
        <v>1782</v>
      </c>
      <c r="H162" s="233">
        <v>2013</v>
      </c>
    </row>
    <row r="163" spans="2:8">
      <c r="B163" s="229" t="s">
        <v>1461</v>
      </c>
      <c r="C163" s="230">
        <v>26</v>
      </c>
      <c r="D163" s="231" t="s">
        <v>2755</v>
      </c>
      <c r="E163" s="231" t="s">
        <v>170</v>
      </c>
      <c r="F163" s="231" t="s">
        <v>171</v>
      </c>
      <c r="G163" s="232" t="s">
        <v>1783</v>
      </c>
      <c r="H163" s="233">
        <v>2088</v>
      </c>
    </row>
    <row r="164" spans="2:8">
      <c r="B164" s="229" t="s">
        <v>1460</v>
      </c>
      <c r="C164" s="230">
        <v>26</v>
      </c>
      <c r="D164" s="231" t="s">
        <v>2755</v>
      </c>
      <c r="E164" s="231" t="s">
        <v>172</v>
      </c>
      <c r="F164" s="231" t="s">
        <v>173</v>
      </c>
      <c r="G164" s="232" t="s">
        <v>1784</v>
      </c>
      <c r="H164" s="233">
        <v>2711</v>
      </c>
    </row>
    <row r="165" spans="2:8">
      <c r="B165" s="229" t="s">
        <v>1459</v>
      </c>
      <c r="C165" s="230">
        <v>28</v>
      </c>
      <c r="D165" s="231" t="s">
        <v>2748</v>
      </c>
      <c r="E165" s="231" t="s">
        <v>174</v>
      </c>
      <c r="F165" s="231" t="s">
        <v>175</v>
      </c>
      <c r="G165" s="232" t="s">
        <v>1785</v>
      </c>
      <c r="H165" s="233">
        <v>169</v>
      </c>
    </row>
    <row r="166" spans="2:8">
      <c r="B166" s="229" t="s">
        <v>1458</v>
      </c>
      <c r="C166" s="230">
        <v>28</v>
      </c>
      <c r="D166" s="231" t="s">
        <v>2748</v>
      </c>
      <c r="E166" s="231" t="s">
        <v>176</v>
      </c>
      <c r="F166" s="231" t="s">
        <v>177</v>
      </c>
      <c r="G166" s="232" t="s">
        <v>1786</v>
      </c>
      <c r="H166" s="233">
        <v>192</v>
      </c>
    </row>
    <row r="167" spans="2:8">
      <c r="B167" s="229" t="s">
        <v>1457</v>
      </c>
      <c r="C167" s="230">
        <v>28</v>
      </c>
      <c r="D167" s="231" t="s">
        <v>2748</v>
      </c>
      <c r="E167" s="231" t="s">
        <v>178</v>
      </c>
      <c r="F167" s="231" t="s">
        <v>179</v>
      </c>
      <c r="G167" s="232" t="s">
        <v>1787</v>
      </c>
      <c r="H167" s="233">
        <v>194</v>
      </c>
    </row>
    <row r="168" spans="2:8">
      <c r="B168" s="229" t="s">
        <v>1456</v>
      </c>
      <c r="C168" s="230">
        <v>28</v>
      </c>
      <c r="D168" s="231" t="s">
        <v>2748</v>
      </c>
      <c r="E168" s="231" t="s">
        <v>180</v>
      </c>
      <c r="F168" s="231" t="s">
        <v>181</v>
      </c>
      <c r="G168" s="232" t="s">
        <v>1788</v>
      </c>
      <c r="H168" s="233">
        <v>214</v>
      </c>
    </row>
    <row r="169" spans="2:8">
      <c r="B169" s="229" t="s">
        <v>1455</v>
      </c>
      <c r="C169" s="230">
        <v>28</v>
      </c>
      <c r="D169" s="231" t="s">
        <v>2748</v>
      </c>
      <c r="E169" s="231" t="s">
        <v>182</v>
      </c>
      <c r="F169" s="231" t="s">
        <v>183</v>
      </c>
      <c r="G169" s="232" t="s">
        <v>1789</v>
      </c>
      <c r="H169" s="233">
        <v>224</v>
      </c>
    </row>
    <row r="170" spans="2:8">
      <c r="B170" s="229" t="s">
        <v>1454</v>
      </c>
      <c r="C170" s="230">
        <v>28</v>
      </c>
      <c r="D170" s="231" t="s">
        <v>2748</v>
      </c>
      <c r="E170" s="231" t="s">
        <v>184</v>
      </c>
      <c r="F170" s="231" t="s">
        <v>185</v>
      </c>
      <c r="G170" s="232" t="s">
        <v>1790</v>
      </c>
      <c r="H170" s="233">
        <v>237</v>
      </c>
    </row>
    <row r="171" spans="2:8">
      <c r="B171" s="229" t="s">
        <v>1453</v>
      </c>
      <c r="C171" s="230">
        <v>28</v>
      </c>
      <c r="D171" s="231" t="s">
        <v>2748</v>
      </c>
      <c r="E171" s="231" t="s">
        <v>186</v>
      </c>
      <c r="F171" s="231" t="s">
        <v>187</v>
      </c>
      <c r="G171" s="232" t="s">
        <v>1791</v>
      </c>
      <c r="H171" s="233">
        <v>254</v>
      </c>
    </row>
    <row r="172" spans="2:8">
      <c r="B172" s="229" t="s">
        <v>1452</v>
      </c>
      <c r="C172" s="230">
        <v>28</v>
      </c>
      <c r="D172" s="231" t="s">
        <v>2748</v>
      </c>
      <c r="E172" s="231" t="s">
        <v>188</v>
      </c>
      <c r="F172" s="231" t="s">
        <v>189</v>
      </c>
      <c r="G172" s="232" t="s">
        <v>1792</v>
      </c>
      <c r="H172" s="233">
        <v>282</v>
      </c>
    </row>
    <row r="173" spans="2:8">
      <c r="B173" s="229" t="s">
        <v>1451</v>
      </c>
      <c r="C173" s="230">
        <v>28</v>
      </c>
      <c r="D173" s="231" t="s">
        <v>2748</v>
      </c>
      <c r="E173" s="231" t="s">
        <v>190</v>
      </c>
      <c r="F173" s="231" t="s">
        <v>191</v>
      </c>
      <c r="G173" s="232" t="s">
        <v>1793</v>
      </c>
      <c r="H173" s="233">
        <v>284</v>
      </c>
    </row>
    <row r="174" spans="2:8">
      <c r="B174" s="229" t="s">
        <v>1450</v>
      </c>
      <c r="C174" s="230">
        <v>28</v>
      </c>
      <c r="D174" s="231" t="s">
        <v>2748</v>
      </c>
      <c r="E174" s="231" t="s">
        <v>192</v>
      </c>
      <c r="F174" s="231" t="s">
        <v>193</v>
      </c>
      <c r="G174" s="232" t="s">
        <v>1794</v>
      </c>
      <c r="H174" s="233">
        <v>345</v>
      </c>
    </row>
    <row r="175" spans="2:8">
      <c r="B175" s="229" t="s">
        <v>1449</v>
      </c>
      <c r="C175" s="230">
        <v>28</v>
      </c>
      <c r="D175" s="231" t="s">
        <v>2749</v>
      </c>
      <c r="E175" s="231" t="s">
        <v>174</v>
      </c>
      <c r="F175" s="231" t="s">
        <v>175</v>
      </c>
      <c r="G175" s="232" t="s">
        <v>1795</v>
      </c>
      <c r="H175" s="233">
        <v>198</v>
      </c>
    </row>
    <row r="176" spans="2:8">
      <c r="B176" s="229" t="s">
        <v>1448</v>
      </c>
      <c r="C176" s="230">
        <v>28</v>
      </c>
      <c r="D176" s="231" t="s">
        <v>2749</v>
      </c>
      <c r="E176" s="231" t="s">
        <v>176</v>
      </c>
      <c r="F176" s="231" t="s">
        <v>177</v>
      </c>
      <c r="G176" s="232" t="s">
        <v>1796</v>
      </c>
      <c r="H176" s="233">
        <v>230</v>
      </c>
    </row>
    <row r="177" spans="2:8">
      <c r="B177" s="229" t="s">
        <v>1447</v>
      </c>
      <c r="C177" s="230">
        <v>28</v>
      </c>
      <c r="D177" s="231" t="s">
        <v>2749</v>
      </c>
      <c r="E177" s="231" t="s">
        <v>178</v>
      </c>
      <c r="F177" s="231" t="s">
        <v>179</v>
      </c>
      <c r="G177" s="232" t="s">
        <v>1797</v>
      </c>
      <c r="H177" s="233">
        <v>234</v>
      </c>
    </row>
    <row r="178" spans="2:8">
      <c r="B178" s="229" t="s">
        <v>1446</v>
      </c>
      <c r="C178" s="230">
        <v>28</v>
      </c>
      <c r="D178" s="231" t="s">
        <v>2749</v>
      </c>
      <c r="E178" s="231" t="s">
        <v>180</v>
      </c>
      <c r="F178" s="231" t="s">
        <v>181</v>
      </c>
      <c r="G178" s="232" t="s">
        <v>1798</v>
      </c>
      <c r="H178" s="233">
        <v>261</v>
      </c>
    </row>
    <row r="179" spans="2:8">
      <c r="B179" s="229" t="s">
        <v>1445</v>
      </c>
      <c r="C179" s="230">
        <v>28</v>
      </c>
      <c r="D179" s="231" t="s">
        <v>2749</v>
      </c>
      <c r="E179" s="231" t="s">
        <v>182</v>
      </c>
      <c r="F179" s="231" t="s">
        <v>183</v>
      </c>
      <c r="G179" s="232" t="s">
        <v>1799</v>
      </c>
      <c r="H179" s="233">
        <v>276</v>
      </c>
    </row>
    <row r="180" spans="2:8">
      <c r="B180" s="229" t="s">
        <v>1444</v>
      </c>
      <c r="C180" s="230">
        <v>28</v>
      </c>
      <c r="D180" s="231" t="s">
        <v>2749</v>
      </c>
      <c r="E180" s="231" t="s">
        <v>184</v>
      </c>
      <c r="F180" s="231" t="s">
        <v>185</v>
      </c>
      <c r="G180" s="232" t="s">
        <v>1800</v>
      </c>
      <c r="H180" s="233">
        <v>293</v>
      </c>
    </row>
    <row r="181" spans="2:8">
      <c r="B181" s="229" t="s">
        <v>1443</v>
      </c>
      <c r="C181" s="230">
        <v>28</v>
      </c>
      <c r="D181" s="231" t="s">
        <v>2749</v>
      </c>
      <c r="E181" s="231" t="s">
        <v>186</v>
      </c>
      <c r="F181" s="231" t="s">
        <v>187</v>
      </c>
      <c r="G181" s="232" t="s">
        <v>1801</v>
      </c>
      <c r="H181" s="233">
        <v>318</v>
      </c>
    </row>
    <row r="182" spans="2:8">
      <c r="B182" s="229" t="s">
        <v>1442</v>
      </c>
      <c r="C182" s="230">
        <v>28</v>
      </c>
      <c r="D182" s="231" t="s">
        <v>2749</v>
      </c>
      <c r="E182" s="231" t="s">
        <v>188</v>
      </c>
      <c r="F182" s="231" t="s">
        <v>189</v>
      </c>
      <c r="G182" s="232" t="s">
        <v>1802</v>
      </c>
      <c r="H182" s="233">
        <v>356</v>
      </c>
    </row>
    <row r="183" spans="2:8">
      <c r="B183" s="229" t="s">
        <v>1441</v>
      </c>
      <c r="C183" s="230">
        <v>28</v>
      </c>
      <c r="D183" s="231" t="s">
        <v>2749</v>
      </c>
      <c r="E183" s="231" t="s">
        <v>190</v>
      </c>
      <c r="F183" s="231" t="s">
        <v>191</v>
      </c>
      <c r="G183" s="232" t="s">
        <v>1803</v>
      </c>
      <c r="H183" s="233">
        <v>360</v>
      </c>
    </row>
    <row r="184" spans="2:8">
      <c r="B184" s="229" t="s">
        <v>1440</v>
      </c>
      <c r="C184" s="230">
        <v>28</v>
      </c>
      <c r="D184" s="231" t="s">
        <v>2749</v>
      </c>
      <c r="E184" s="231" t="s">
        <v>192</v>
      </c>
      <c r="F184" s="231" t="s">
        <v>193</v>
      </c>
      <c r="G184" s="232" t="s">
        <v>1804</v>
      </c>
      <c r="H184" s="233">
        <v>460</v>
      </c>
    </row>
    <row r="185" spans="2:8">
      <c r="B185" s="229" t="s">
        <v>1439</v>
      </c>
      <c r="C185" s="230">
        <v>28</v>
      </c>
      <c r="D185" s="231" t="s">
        <v>2750</v>
      </c>
      <c r="E185" s="231" t="s">
        <v>174</v>
      </c>
      <c r="F185" s="231" t="s">
        <v>175</v>
      </c>
      <c r="G185" s="232" t="s">
        <v>1805</v>
      </c>
      <c r="H185" s="233">
        <v>242</v>
      </c>
    </row>
    <row r="186" spans="2:8">
      <c r="B186" s="229" t="s">
        <v>1438</v>
      </c>
      <c r="C186" s="230">
        <v>28</v>
      </c>
      <c r="D186" s="231" t="s">
        <v>2750</v>
      </c>
      <c r="E186" s="231" t="s">
        <v>176</v>
      </c>
      <c r="F186" s="231" t="s">
        <v>177</v>
      </c>
      <c r="G186" s="232" t="s">
        <v>1806</v>
      </c>
      <c r="H186" s="233">
        <v>288</v>
      </c>
    </row>
    <row r="187" spans="2:8">
      <c r="B187" s="229" t="s">
        <v>1437</v>
      </c>
      <c r="C187" s="230">
        <v>28</v>
      </c>
      <c r="D187" s="231" t="s">
        <v>2750</v>
      </c>
      <c r="E187" s="231" t="s">
        <v>178</v>
      </c>
      <c r="F187" s="231" t="s">
        <v>179</v>
      </c>
      <c r="G187" s="232" t="s">
        <v>1807</v>
      </c>
      <c r="H187" s="233">
        <v>294</v>
      </c>
    </row>
    <row r="188" spans="2:8">
      <c r="B188" s="229" t="s">
        <v>1436</v>
      </c>
      <c r="C188" s="230">
        <v>28</v>
      </c>
      <c r="D188" s="231" t="s">
        <v>2750</v>
      </c>
      <c r="E188" s="231" t="s">
        <v>180</v>
      </c>
      <c r="F188" s="231" t="s">
        <v>181</v>
      </c>
      <c r="G188" s="232" t="s">
        <v>1808</v>
      </c>
      <c r="H188" s="233">
        <v>333</v>
      </c>
    </row>
    <row r="189" spans="2:8">
      <c r="B189" s="229" t="s">
        <v>1435</v>
      </c>
      <c r="C189" s="230">
        <v>28</v>
      </c>
      <c r="D189" s="231" t="s">
        <v>2750</v>
      </c>
      <c r="E189" s="231" t="s">
        <v>182</v>
      </c>
      <c r="F189" s="231" t="s">
        <v>183</v>
      </c>
      <c r="G189" s="232" t="s">
        <v>1809</v>
      </c>
      <c r="H189" s="233">
        <v>355</v>
      </c>
    </row>
    <row r="190" spans="2:8">
      <c r="B190" s="229" t="s">
        <v>1434</v>
      </c>
      <c r="C190" s="230">
        <v>28</v>
      </c>
      <c r="D190" s="231" t="s">
        <v>2750</v>
      </c>
      <c r="E190" s="231" t="s">
        <v>184</v>
      </c>
      <c r="F190" s="231" t="s">
        <v>185</v>
      </c>
      <c r="G190" s="232" t="s">
        <v>1810</v>
      </c>
      <c r="H190" s="233">
        <v>379</v>
      </c>
    </row>
    <row r="191" spans="2:8">
      <c r="B191" s="229" t="s">
        <v>1433</v>
      </c>
      <c r="C191" s="230">
        <v>28</v>
      </c>
      <c r="D191" s="231" t="s">
        <v>2750</v>
      </c>
      <c r="E191" s="231" t="s">
        <v>186</v>
      </c>
      <c r="F191" s="231" t="s">
        <v>187</v>
      </c>
      <c r="G191" s="232" t="s">
        <v>1811</v>
      </c>
      <c r="H191" s="233">
        <v>421</v>
      </c>
    </row>
    <row r="192" spans="2:8">
      <c r="B192" s="229" t="s">
        <v>1432</v>
      </c>
      <c r="C192" s="230">
        <v>28</v>
      </c>
      <c r="D192" s="231" t="s">
        <v>2750</v>
      </c>
      <c r="E192" s="231" t="s">
        <v>188</v>
      </c>
      <c r="F192" s="231" t="s">
        <v>189</v>
      </c>
      <c r="G192" s="232" t="s">
        <v>1812</v>
      </c>
      <c r="H192" s="233">
        <v>495</v>
      </c>
    </row>
    <row r="193" spans="2:8">
      <c r="B193" s="229" t="s">
        <v>1431</v>
      </c>
      <c r="C193" s="230">
        <v>28</v>
      </c>
      <c r="D193" s="231" t="s">
        <v>2750</v>
      </c>
      <c r="E193" s="231" t="s">
        <v>190</v>
      </c>
      <c r="F193" s="231" t="s">
        <v>191</v>
      </c>
      <c r="G193" s="232" t="s">
        <v>1813</v>
      </c>
      <c r="H193" s="233">
        <v>503</v>
      </c>
    </row>
    <row r="194" spans="2:8">
      <c r="B194" s="229" t="s">
        <v>1430</v>
      </c>
      <c r="C194" s="230">
        <v>28</v>
      </c>
      <c r="D194" s="231" t="s">
        <v>2750</v>
      </c>
      <c r="E194" s="231" t="s">
        <v>192</v>
      </c>
      <c r="F194" s="231" t="s">
        <v>193</v>
      </c>
      <c r="G194" s="232" t="s">
        <v>1814</v>
      </c>
      <c r="H194" s="233">
        <v>666</v>
      </c>
    </row>
    <row r="195" spans="2:8">
      <c r="B195" s="229" t="s">
        <v>1429</v>
      </c>
      <c r="C195" s="230">
        <v>28</v>
      </c>
      <c r="D195" s="231" t="s">
        <v>2751</v>
      </c>
      <c r="E195" s="231" t="s">
        <v>174</v>
      </c>
      <c r="F195" s="231" t="s">
        <v>175</v>
      </c>
      <c r="G195" s="232" t="s">
        <v>1815</v>
      </c>
      <c r="H195" s="233">
        <v>296</v>
      </c>
    </row>
    <row r="196" spans="2:8">
      <c r="B196" s="229" t="s">
        <v>1428</v>
      </c>
      <c r="C196" s="230">
        <v>28</v>
      </c>
      <c r="D196" s="231" t="s">
        <v>2751</v>
      </c>
      <c r="E196" s="231" t="s">
        <v>176</v>
      </c>
      <c r="F196" s="231" t="s">
        <v>177</v>
      </c>
      <c r="G196" s="232" t="s">
        <v>1816</v>
      </c>
      <c r="H196" s="233">
        <v>359</v>
      </c>
    </row>
    <row r="197" spans="2:8">
      <c r="B197" s="229" t="s">
        <v>1427</v>
      </c>
      <c r="C197" s="230">
        <v>28</v>
      </c>
      <c r="D197" s="231" t="s">
        <v>2751</v>
      </c>
      <c r="E197" s="231" t="s">
        <v>178</v>
      </c>
      <c r="F197" s="231" t="s">
        <v>179</v>
      </c>
      <c r="G197" s="232" t="s">
        <v>1817</v>
      </c>
      <c r="H197" s="233">
        <v>368</v>
      </c>
    </row>
    <row r="198" spans="2:8">
      <c r="B198" s="229" t="s">
        <v>1426</v>
      </c>
      <c r="C198" s="230">
        <v>28</v>
      </c>
      <c r="D198" s="231" t="s">
        <v>2751</v>
      </c>
      <c r="E198" s="231" t="s">
        <v>180</v>
      </c>
      <c r="F198" s="231" t="s">
        <v>181</v>
      </c>
      <c r="G198" s="232" t="s">
        <v>1818</v>
      </c>
      <c r="H198" s="233">
        <v>430</v>
      </c>
    </row>
    <row r="199" spans="2:8">
      <c r="B199" s="229" t="s">
        <v>1425</v>
      </c>
      <c r="C199" s="230">
        <v>28</v>
      </c>
      <c r="D199" s="231" t="s">
        <v>2751</v>
      </c>
      <c r="E199" s="231" t="s">
        <v>182</v>
      </c>
      <c r="F199" s="231" t="s">
        <v>183</v>
      </c>
      <c r="G199" s="232" t="s">
        <v>1819</v>
      </c>
      <c r="H199" s="233">
        <v>470</v>
      </c>
    </row>
    <row r="200" spans="2:8">
      <c r="B200" s="229" t="s">
        <v>1424</v>
      </c>
      <c r="C200" s="230">
        <v>28</v>
      </c>
      <c r="D200" s="231" t="s">
        <v>2751</v>
      </c>
      <c r="E200" s="231" t="s">
        <v>184</v>
      </c>
      <c r="F200" s="231" t="s">
        <v>185</v>
      </c>
      <c r="G200" s="232" t="s">
        <v>1820</v>
      </c>
      <c r="H200" s="233">
        <v>515</v>
      </c>
    </row>
    <row r="201" spans="2:8">
      <c r="B201" s="229" t="s">
        <v>1423</v>
      </c>
      <c r="C201" s="230">
        <v>28</v>
      </c>
      <c r="D201" s="231" t="s">
        <v>2751</v>
      </c>
      <c r="E201" s="231" t="s">
        <v>186</v>
      </c>
      <c r="F201" s="231" t="s">
        <v>187</v>
      </c>
      <c r="G201" s="232" t="s">
        <v>1821</v>
      </c>
      <c r="H201" s="233">
        <v>582</v>
      </c>
    </row>
    <row r="202" spans="2:8">
      <c r="B202" s="229" t="s">
        <v>1422</v>
      </c>
      <c r="C202" s="230">
        <v>28</v>
      </c>
      <c r="D202" s="231" t="s">
        <v>2751</v>
      </c>
      <c r="E202" s="231" t="s">
        <v>188</v>
      </c>
      <c r="F202" s="231" t="s">
        <v>189</v>
      </c>
      <c r="G202" s="232" t="s">
        <v>1822</v>
      </c>
      <c r="H202" s="233">
        <v>684</v>
      </c>
    </row>
    <row r="203" spans="2:8">
      <c r="B203" s="229" t="s">
        <v>1421</v>
      </c>
      <c r="C203" s="230">
        <v>28</v>
      </c>
      <c r="D203" s="231" t="s">
        <v>2751</v>
      </c>
      <c r="E203" s="231" t="s">
        <v>190</v>
      </c>
      <c r="F203" s="231" t="s">
        <v>191</v>
      </c>
      <c r="G203" s="232" t="s">
        <v>1823</v>
      </c>
      <c r="H203" s="233">
        <v>695</v>
      </c>
    </row>
    <row r="204" spans="2:8">
      <c r="B204" s="229" t="s">
        <v>1420</v>
      </c>
      <c r="C204" s="230">
        <v>28</v>
      </c>
      <c r="D204" s="231" t="s">
        <v>2751</v>
      </c>
      <c r="E204" s="231" t="s">
        <v>192</v>
      </c>
      <c r="F204" s="231" t="s">
        <v>193</v>
      </c>
      <c r="G204" s="232" t="s">
        <v>1824</v>
      </c>
      <c r="H204" s="233">
        <v>921</v>
      </c>
    </row>
    <row r="205" spans="2:8">
      <c r="B205" s="229" t="s">
        <v>1419</v>
      </c>
      <c r="C205" s="230">
        <v>28</v>
      </c>
      <c r="D205" s="231" t="s">
        <v>2752</v>
      </c>
      <c r="E205" s="231" t="s">
        <v>174</v>
      </c>
      <c r="F205" s="231" t="s">
        <v>175</v>
      </c>
      <c r="G205" s="232" t="s">
        <v>1825</v>
      </c>
      <c r="H205" s="233">
        <v>374</v>
      </c>
    </row>
    <row r="206" spans="2:8">
      <c r="B206" s="229" t="s">
        <v>1418</v>
      </c>
      <c r="C206" s="230">
        <v>28</v>
      </c>
      <c r="D206" s="231" t="s">
        <v>2752</v>
      </c>
      <c r="E206" s="231" t="s">
        <v>176</v>
      </c>
      <c r="F206" s="231" t="s">
        <v>177</v>
      </c>
      <c r="G206" s="232" t="s">
        <v>1826</v>
      </c>
      <c r="H206" s="233">
        <v>483</v>
      </c>
    </row>
    <row r="207" spans="2:8">
      <c r="B207" s="229" t="s">
        <v>1417</v>
      </c>
      <c r="C207" s="230">
        <v>28</v>
      </c>
      <c r="D207" s="231" t="s">
        <v>2752</v>
      </c>
      <c r="E207" s="231" t="s">
        <v>178</v>
      </c>
      <c r="F207" s="231" t="s">
        <v>179</v>
      </c>
      <c r="G207" s="232" t="s">
        <v>1827</v>
      </c>
      <c r="H207" s="233">
        <v>500</v>
      </c>
    </row>
    <row r="208" spans="2:8">
      <c r="B208" s="229" t="s">
        <v>1416</v>
      </c>
      <c r="C208" s="230">
        <v>28</v>
      </c>
      <c r="D208" s="231" t="s">
        <v>2752</v>
      </c>
      <c r="E208" s="231" t="s">
        <v>180</v>
      </c>
      <c r="F208" s="231" t="s">
        <v>181</v>
      </c>
      <c r="G208" s="232" t="s">
        <v>1828</v>
      </c>
      <c r="H208" s="233">
        <v>601</v>
      </c>
    </row>
    <row r="209" spans="2:8">
      <c r="B209" s="229" t="s">
        <v>1415</v>
      </c>
      <c r="C209" s="230">
        <v>28</v>
      </c>
      <c r="D209" s="231" t="s">
        <v>2752</v>
      </c>
      <c r="E209" s="231" t="s">
        <v>182</v>
      </c>
      <c r="F209" s="231" t="s">
        <v>183</v>
      </c>
      <c r="G209" s="232" t="s">
        <v>1829</v>
      </c>
      <c r="H209" s="233">
        <v>657</v>
      </c>
    </row>
    <row r="210" spans="2:8">
      <c r="B210" s="229" t="s">
        <v>1414</v>
      </c>
      <c r="C210" s="230">
        <v>28</v>
      </c>
      <c r="D210" s="231" t="s">
        <v>2752</v>
      </c>
      <c r="E210" s="231" t="s">
        <v>184</v>
      </c>
      <c r="F210" s="231" t="s">
        <v>185</v>
      </c>
      <c r="G210" s="232" t="s">
        <v>1830</v>
      </c>
      <c r="H210" s="233">
        <v>718</v>
      </c>
    </row>
    <row r="211" spans="2:8">
      <c r="B211" s="229" t="s">
        <v>1413</v>
      </c>
      <c r="C211" s="230">
        <v>28</v>
      </c>
      <c r="D211" s="231" t="s">
        <v>2752</v>
      </c>
      <c r="E211" s="231" t="s">
        <v>186</v>
      </c>
      <c r="F211" s="231" t="s">
        <v>187</v>
      </c>
      <c r="G211" s="232" t="s">
        <v>1831</v>
      </c>
      <c r="H211" s="233">
        <v>814</v>
      </c>
    </row>
    <row r="212" spans="2:8">
      <c r="B212" s="229" t="s">
        <v>1412</v>
      </c>
      <c r="C212" s="230">
        <v>28</v>
      </c>
      <c r="D212" s="231" t="s">
        <v>2752</v>
      </c>
      <c r="E212" s="231" t="s">
        <v>188</v>
      </c>
      <c r="F212" s="231" t="s">
        <v>189</v>
      </c>
      <c r="G212" s="232" t="s">
        <v>1832</v>
      </c>
      <c r="H212" s="233">
        <v>953</v>
      </c>
    </row>
    <row r="213" spans="2:8">
      <c r="B213" s="229" t="s">
        <v>1411</v>
      </c>
      <c r="C213" s="230">
        <v>28</v>
      </c>
      <c r="D213" s="231" t="s">
        <v>2752</v>
      </c>
      <c r="E213" s="231" t="s">
        <v>190</v>
      </c>
      <c r="F213" s="231" t="s">
        <v>191</v>
      </c>
      <c r="G213" s="232" t="s">
        <v>1833</v>
      </c>
      <c r="H213" s="233">
        <v>971</v>
      </c>
    </row>
    <row r="214" spans="2:8">
      <c r="B214" s="229" t="s">
        <v>1410</v>
      </c>
      <c r="C214" s="230">
        <v>28</v>
      </c>
      <c r="D214" s="231" t="s">
        <v>2752</v>
      </c>
      <c r="E214" s="231" t="s">
        <v>192</v>
      </c>
      <c r="F214" s="231" t="s">
        <v>193</v>
      </c>
      <c r="G214" s="232" t="s">
        <v>1834</v>
      </c>
      <c r="H214" s="233">
        <v>1285</v>
      </c>
    </row>
    <row r="215" spans="2:8">
      <c r="B215" s="229" t="s">
        <v>1409</v>
      </c>
      <c r="C215" s="230">
        <v>28</v>
      </c>
      <c r="D215" s="231" t="s">
        <v>2753</v>
      </c>
      <c r="E215" s="231" t="s">
        <v>174</v>
      </c>
      <c r="F215" s="231" t="s">
        <v>175</v>
      </c>
      <c r="G215" s="232" t="s">
        <v>1835</v>
      </c>
      <c r="H215" s="233">
        <v>492</v>
      </c>
    </row>
    <row r="216" spans="2:8">
      <c r="B216" s="229" t="s">
        <v>1408</v>
      </c>
      <c r="C216" s="230">
        <v>28</v>
      </c>
      <c r="D216" s="231" t="s">
        <v>2753</v>
      </c>
      <c r="E216" s="231" t="s">
        <v>176</v>
      </c>
      <c r="F216" s="231" t="s">
        <v>177</v>
      </c>
      <c r="G216" s="232" t="s">
        <v>1836</v>
      </c>
      <c r="H216" s="233">
        <v>651</v>
      </c>
    </row>
    <row r="217" spans="2:8">
      <c r="B217" s="229" t="s">
        <v>1407</v>
      </c>
      <c r="C217" s="230">
        <v>28</v>
      </c>
      <c r="D217" s="231" t="s">
        <v>2753</v>
      </c>
      <c r="E217" s="231" t="s">
        <v>178</v>
      </c>
      <c r="F217" s="231" t="s">
        <v>179</v>
      </c>
      <c r="G217" s="232" t="s">
        <v>1837</v>
      </c>
      <c r="H217" s="233">
        <v>673</v>
      </c>
    </row>
    <row r="218" spans="2:8">
      <c r="B218" s="229" t="s">
        <v>1406</v>
      </c>
      <c r="C218" s="230">
        <v>28</v>
      </c>
      <c r="D218" s="231" t="s">
        <v>2753</v>
      </c>
      <c r="E218" s="231" t="s">
        <v>180</v>
      </c>
      <c r="F218" s="231" t="s">
        <v>181</v>
      </c>
      <c r="G218" s="232" t="s">
        <v>1838</v>
      </c>
      <c r="H218" s="233">
        <v>810</v>
      </c>
    </row>
    <row r="219" spans="2:8">
      <c r="B219" s="229" t="s">
        <v>1405</v>
      </c>
      <c r="C219" s="230">
        <v>28</v>
      </c>
      <c r="D219" s="231" t="s">
        <v>2753</v>
      </c>
      <c r="E219" s="231" t="s">
        <v>182</v>
      </c>
      <c r="F219" s="231" t="s">
        <v>183</v>
      </c>
      <c r="G219" s="232" t="s">
        <v>1839</v>
      </c>
      <c r="H219" s="233">
        <v>885</v>
      </c>
    </row>
    <row r="220" spans="2:8">
      <c r="B220" s="229" t="s">
        <v>1404</v>
      </c>
      <c r="C220" s="230">
        <v>28</v>
      </c>
      <c r="D220" s="231" t="s">
        <v>2753</v>
      </c>
      <c r="E220" s="231" t="s">
        <v>184</v>
      </c>
      <c r="F220" s="231" t="s">
        <v>185</v>
      </c>
      <c r="G220" s="232" t="s">
        <v>1840</v>
      </c>
      <c r="H220" s="233">
        <v>969</v>
      </c>
    </row>
    <row r="221" spans="2:8">
      <c r="B221" s="229" t="s">
        <v>1403</v>
      </c>
      <c r="C221" s="230">
        <v>28</v>
      </c>
      <c r="D221" s="231" t="s">
        <v>2753</v>
      </c>
      <c r="E221" s="231" t="s">
        <v>186</v>
      </c>
      <c r="F221" s="231" t="s">
        <v>187</v>
      </c>
      <c r="G221" s="232" t="s">
        <v>1841</v>
      </c>
      <c r="H221" s="233">
        <v>1097</v>
      </c>
    </row>
    <row r="222" spans="2:8">
      <c r="B222" s="229" t="s">
        <v>1402</v>
      </c>
      <c r="C222" s="230">
        <v>28</v>
      </c>
      <c r="D222" s="231" t="s">
        <v>2753</v>
      </c>
      <c r="E222" s="231" t="s">
        <v>188</v>
      </c>
      <c r="F222" s="231" t="s">
        <v>189</v>
      </c>
      <c r="G222" s="232" t="s">
        <v>1842</v>
      </c>
      <c r="H222" s="233">
        <v>1287</v>
      </c>
    </row>
    <row r="223" spans="2:8">
      <c r="B223" s="229" t="s">
        <v>1401</v>
      </c>
      <c r="C223" s="230">
        <v>28</v>
      </c>
      <c r="D223" s="231" t="s">
        <v>2753</v>
      </c>
      <c r="E223" s="231" t="s">
        <v>190</v>
      </c>
      <c r="F223" s="231" t="s">
        <v>191</v>
      </c>
      <c r="G223" s="232" t="s">
        <v>1843</v>
      </c>
      <c r="H223" s="233">
        <v>1309</v>
      </c>
    </row>
    <row r="224" spans="2:8">
      <c r="B224" s="229" t="s">
        <v>1400</v>
      </c>
      <c r="C224" s="230">
        <v>28</v>
      </c>
      <c r="D224" s="231" t="s">
        <v>2753</v>
      </c>
      <c r="E224" s="231" t="s">
        <v>192</v>
      </c>
      <c r="F224" s="231" t="s">
        <v>193</v>
      </c>
      <c r="G224" s="232" t="s">
        <v>1844</v>
      </c>
      <c r="H224" s="233">
        <v>1734</v>
      </c>
    </row>
    <row r="225" spans="2:8">
      <c r="B225" s="229" t="s">
        <v>1399</v>
      </c>
      <c r="C225" s="230">
        <v>28</v>
      </c>
      <c r="D225" s="231" t="s">
        <v>2754</v>
      </c>
      <c r="E225" s="231" t="s">
        <v>174</v>
      </c>
      <c r="F225" s="231" t="s">
        <v>175</v>
      </c>
      <c r="G225" s="232" t="s">
        <v>1845</v>
      </c>
      <c r="H225" s="233">
        <v>689</v>
      </c>
    </row>
    <row r="226" spans="2:8">
      <c r="B226" s="229" t="s">
        <v>1398</v>
      </c>
      <c r="C226" s="230">
        <v>28</v>
      </c>
      <c r="D226" s="231" t="s">
        <v>2754</v>
      </c>
      <c r="E226" s="231" t="s">
        <v>176</v>
      </c>
      <c r="F226" s="231" t="s">
        <v>177</v>
      </c>
      <c r="G226" s="232" t="s">
        <v>1846</v>
      </c>
      <c r="H226" s="233">
        <v>911</v>
      </c>
    </row>
    <row r="227" spans="2:8">
      <c r="B227" s="229" t="s">
        <v>1397</v>
      </c>
      <c r="C227" s="230">
        <v>28</v>
      </c>
      <c r="D227" s="231" t="s">
        <v>2754</v>
      </c>
      <c r="E227" s="231" t="s">
        <v>178</v>
      </c>
      <c r="F227" s="231" t="s">
        <v>179</v>
      </c>
      <c r="G227" s="232" t="s">
        <v>1847</v>
      </c>
      <c r="H227" s="233">
        <v>945</v>
      </c>
    </row>
    <row r="228" spans="2:8">
      <c r="B228" s="229" t="s">
        <v>1396</v>
      </c>
      <c r="C228" s="230">
        <v>28</v>
      </c>
      <c r="D228" s="231" t="s">
        <v>2754</v>
      </c>
      <c r="E228" s="231" t="s">
        <v>180</v>
      </c>
      <c r="F228" s="231" t="s">
        <v>181</v>
      </c>
      <c r="G228" s="232" t="s">
        <v>1848</v>
      </c>
      <c r="H228" s="233">
        <v>1133</v>
      </c>
    </row>
    <row r="229" spans="2:8">
      <c r="B229" s="229" t="s">
        <v>1395</v>
      </c>
      <c r="C229" s="230">
        <v>28</v>
      </c>
      <c r="D229" s="231" t="s">
        <v>2754</v>
      </c>
      <c r="E229" s="231" t="s">
        <v>182</v>
      </c>
      <c r="F229" s="231" t="s">
        <v>183</v>
      </c>
      <c r="G229" s="232" t="s">
        <v>1849</v>
      </c>
      <c r="H229" s="233">
        <v>1240</v>
      </c>
    </row>
    <row r="230" spans="2:8">
      <c r="B230" s="229" t="s">
        <v>1394</v>
      </c>
      <c r="C230" s="230">
        <v>28</v>
      </c>
      <c r="D230" s="231" t="s">
        <v>2754</v>
      </c>
      <c r="E230" s="231" t="s">
        <v>184</v>
      </c>
      <c r="F230" s="231" t="s">
        <v>185</v>
      </c>
      <c r="G230" s="232" t="s">
        <v>1850</v>
      </c>
      <c r="H230" s="233">
        <v>1355</v>
      </c>
    </row>
    <row r="231" spans="2:8">
      <c r="B231" s="229" t="s">
        <v>1393</v>
      </c>
      <c r="C231" s="230">
        <v>28</v>
      </c>
      <c r="D231" s="231" t="s">
        <v>2754</v>
      </c>
      <c r="E231" s="231" t="s">
        <v>186</v>
      </c>
      <c r="F231" s="231" t="s">
        <v>187</v>
      </c>
      <c r="G231" s="232" t="s">
        <v>1851</v>
      </c>
      <c r="H231" s="233">
        <v>1536</v>
      </c>
    </row>
    <row r="232" spans="2:8">
      <c r="B232" s="229" t="s">
        <v>1392</v>
      </c>
      <c r="C232" s="230">
        <v>28</v>
      </c>
      <c r="D232" s="231" t="s">
        <v>2754</v>
      </c>
      <c r="E232" s="231" t="s">
        <v>188</v>
      </c>
      <c r="F232" s="231" t="s">
        <v>189</v>
      </c>
      <c r="G232" s="232" t="s">
        <v>1852</v>
      </c>
      <c r="H232" s="233">
        <v>1798</v>
      </c>
    </row>
    <row r="233" spans="2:8">
      <c r="B233" s="229" t="s">
        <v>1391</v>
      </c>
      <c r="C233" s="230">
        <v>28</v>
      </c>
      <c r="D233" s="231" t="s">
        <v>2754</v>
      </c>
      <c r="E233" s="231" t="s">
        <v>190</v>
      </c>
      <c r="F233" s="231" t="s">
        <v>191</v>
      </c>
      <c r="G233" s="232" t="s">
        <v>1853</v>
      </c>
      <c r="H233" s="233">
        <v>1832</v>
      </c>
    </row>
    <row r="234" spans="2:8">
      <c r="B234" s="229" t="s">
        <v>1390</v>
      </c>
      <c r="C234" s="230">
        <v>28</v>
      </c>
      <c r="D234" s="231" t="s">
        <v>2754</v>
      </c>
      <c r="E234" s="231" t="s">
        <v>192</v>
      </c>
      <c r="F234" s="231" t="s">
        <v>193</v>
      </c>
      <c r="G234" s="232" t="s">
        <v>1854</v>
      </c>
      <c r="H234" s="233">
        <v>2424</v>
      </c>
    </row>
    <row r="235" spans="2:8">
      <c r="B235" s="229" t="s">
        <v>1389</v>
      </c>
      <c r="C235" s="230">
        <v>28</v>
      </c>
      <c r="D235" s="231" t="s">
        <v>2755</v>
      </c>
      <c r="E235" s="231" t="s">
        <v>174</v>
      </c>
      <c r="F235" s="231" t="s">
        <v>175</v>
      </c>
      <c r="G235" s="232" t="s">
        <v>1855</v>
      </c>
      <c r="H235" s="233">
        <v>802</v>
      </c>
    </row>
    <row r="236" spans="2:8">
      <c r="B236" s="229" t="s">
        <v>1388</v>
      </c>
      <c r="C236" s="230">
        <v>28</v>
      </c>
      <c r="D236" s="231" t="s">
        <v>2755</v>
      </c>
      <c r="E236" s="231" t="s">
        <v>176</v>
      </c>
      <c r="F236" s="231" t="s">
        <v>177</v>
      </c>
      <c r="G236" s="232" t="s">
        <v>1856</v>
      </c>
      <c r="H236" s="233">
        <v>1059</v>
      </c>
    </row>
    <row r="237" spans="2:8">
      <c r="B237" s="229" t="s">
        <v>1387</v>
      </c>
      <c r="C237" s="230">
        <v>28</v>
      </c>
      <c r="D237" s="231" t="s">
        <v>2755</v>
      </c>
      <c r="E237" s="231" t="s">
        <v>178</v>
      </c>
      <c r="F237" s="231" t="s">
        <v>179</v>
      </c>
      <c r="G237" s="232" t="s">
        <v>1857</v>
      </c>
      <c r="H237" s="233">
        <v>1099</v>
      </c>
    </row>
    <row r="238" spans="2:8">
      <c r="B238" s="229" t="s">
        <v>1386</v>
      </c>
      <c r="C238" s="230">
        <v>28</v>
      </c>
      <c r="D238" s="231" t="s">
        <v>2755</v>
      </c>
      <c r="E238" s="231" t="s">
        <v>180</v>
      </c>
      <c r="F238" s="231" t="s">
        <v>181</v>
      </c>
      <c r="G238" s="232" t="s">
        <v>1858</v>
      </c>
      <c r="H238" s="233">
        <v>1316</v>
      </c>
    </row>
    <row r="239" spans="2:8">
      <c r="B239" s="229" t="s">
        <v>1385</v>
      </c>
      <c r="C239" s="230">
        <v>28</v>
      </c>
      <c r="D239" s="231" t="s">
        <v>2755</v>
      </c>
      <c r="E239" s="231" t="s">
        <v>182</v>
      </c>
      <c r="F239" s="231" t="s">
        <v>183</v>
      </c>
      <c r="G239" s="232" t="s">
        <v>1859</v>
      </c>
      <c r="H239" s="233">
        <v>1442</v>
      </c>
    </row>
    <row r="240" spans="2:8">
      <c r="B240" s="229" t="s">
        <v>1384</v>
      </c>
      <c r="C240" s="230">
        <v>28</v>
      </c>
      <c r="D240" s="231" t="s">
        <v>2755</v>
      </c>
      <c r="E240" s="231" t="s">
        <v>184</v>
      </c>
      <c r="F240" s="231" t="s">
        <v>185</v>
      </c>
      <c r="G240" s="232" t="s">
        <v>1860</v>
      </c>
      <c r="H240" s="233">
        <v>1574</v>
      </c>
    </row>
    <row r="241" spans="2:8">
      <c r="B241" s="229" t="s">
        <v>1383</v>
      </c>
      <c r="C241" s="230">
        <v>28</v>
      </c>
      <c r="D241" s="231" t="s">
        <v>2755</v>
      </c>
      <c r="E241" s="231" t="s">
        <v>186</v>
      </c>
      <c r="F241" s="231" t="s">
        <v>187</v>
      </c>
      <c r="G241" s="232" t="s">
        <v>1861</v>
      </c>
      <c r="H241" s="233">
        <v>1785</v>
      </c>
    </row>
    <row r="242" spans="2:8">
      <c r="B242" s="229" t="s">
        <v>1382</v>
      </c>
      <c r="C242" s="230">
        <v>28</v>
      </c>
      <c r="D242" s="231" t="s">
        <v>2755</v>
      </c>
      <c r="E242" s="231" t="s">
        <v>188</v>
      </c>
      <c r="F242" s="231" t="s">
        <v>189</v>
      </c>
      <c r="G242" s="232" t="s">
        <v>1862</v>
      </c>
      <c r="H242" s="233">
        <v>2088</v>
      </c>
    </row>
    <row r="243" spans="2:8">
      <c r="B243" s="229" t="s">
        <v>1381</v>
      </c>
      <c r="C243" s="230">
        <v>28</v>
      </c>
      <c r="D243" s="231" t="s">
        <v>2755</v>
      </c>
      <c r="E243" s="231" t="s">
        <v>190</v>
      </c>
      <c r="F243" s="231" t="s">
        <v>191</v>
      </c>
      <c r="G243" s="232" t="s">
        <v>1863</v>
      </c>
      <c r="H243" s="233">
        <v>2128</v>
      </c>
    </row>
    <row r="244" spans="2:8">
      <c r="B244" s="229" t="s">
        <v>1380</v>
      </c>
      <c r="C244" s="230">
        <v>28</v>
      </c>
      <c r="D244" s="231" t="s">
        <v>2755</v>
      </c>
      <c r="E244" s="231" t="s">
        <v>192</v>
      </c>
      <c r="F244" s="231" t="s">
        <v>193</v>
      </c>
      <c r="G244" s="232" t="s">
        <v>1864</v>
      </c>
      <c r="H244" s="233">
        <v>2815</v>
      </c>
    </row>
    <row r="245" spans="2:8">
      <c r="B245" s="229" t="s">
        <v>1379</v>
      </c>
      <c r="C245" s="230">
        <v>33</v>
      </c>
      <c r="D245" s="231" t="s">
        <v>2748</v>
      </c>
      <c r="E245" s="231" t="s">
        <v>194</v>
      </c>
      <c r="F245" s="231" t="s">
        <v>195</v>
      </c>
      <c r="G245" s="232" t="s">
        <v>1865</v>
      </c>
      <c r="H245" s="233">
        <v>173</v>
      </c>
    </row>
    <row r="246" spans="2:8">
      <c r="B246" s="229" t="s">
        <v>1378</v>
      </c>
      <c r="C246" s="230">
        <v>33</v>
      </c>
      <c r="D246" s="231" t="s">
        <v>2748</v>
      </c>
      <c r="E246" s="231" t="s">
        <v>196</v>
      </c>
      <c r="F246" s="231" t="s">
        <v>197</v>
      </c>
      <c r="G246" s="232" t="s">
        <v>1866</v>
      </c>
      <c r="H246" s="233">
        <v>197</v>
      </c>
    </row>
    <row r="247" spans="2:8">
      <c r="B247" s="229" t="s">
        <v>1377</v>
      </c>
      <c r="C247" s="230">
        <v>33</v>
      </c>
      <c r="D247" s="231" t="s">
        <v>2748</v>
      </c>
      <c r="E247" s="231" t="s">
        <v>198</v>
      </c>
      <c r="F247" s="231" t="s">
        <v>199</v>
      </c>
      <c r="G247" s="232" t="s">
        <v>1867</v>
      </c>
      <c r="H247" s="233">
        <v>199</v>
      </c>
    </row>
    <row r="248" spans="2:8">
      <c r="B248" s="229" t="s">
        <v>1376</v>
      </c>
      <c r="C248" s="230">
        <v>33</v>
      </c>
      <c r="D248" s="231" t="s">
        <v>2748</v>
      </c>
      <c r="E248" s="231" t="s">
        <v>200</v>
      </c>
      <c r="F248" s="231" t="s">
        <v>201</v>
      </c>
      <c r="G248" s="232" t="s">
        <v>1868</v>
      </c>
      <c r="H248" s="233">
        <v>221</v>
      </c>
    </row>
    <row r="249" spans="2:8">
      <c r="B249" s="229" t="s">
        <v>1375</v>
      </c>
      <c r="C249" s="230">
        <v>33</v>
      </c>
      <c r="D249" s="231" t="s">
        <v>2748</v>
      </c>
      <c r="E249" s="231" t="s">
        <v>202</v>
      </c>
      <c r="F249" s="231" t="s">
        <v>203</v>
      </c>
      <c r="G249" s="232" t="s">
        <v>1869</v>
      </c>
      <c r="H249" s="233">
        <v>231</v>
      </c>
    </row>
    <row r="250" spans="2:8">
      <c r="B250" s="229" t="s">
        <v>1374</v>
      </c>
      <c r="C250" s="230">
        <v>33</v>
      </c>
      <c r="D250" s="231" t="s">
        <v>2748</v>
      </c>
      <c r="E250" s="231" t="s">
        <v>204</v>
      </c>
      <c r="F250" s="231" t="s">
        <v>205</v>
      </c>
      <c r="G250" s="232" t="s">
        <v>1870</v>
      </c>
      <c r="H250" s="233">
        <v>245</v>
      </c>
    </row>
    <row r="251" spans="2:8">
      <c r="B251" s="229" t="s">
        <v>1373</v>
      </c>
      <c r="C251" s="230">
        <v>33</v>
      </c>
      <c r="D251" s="231" t="s">
        <v>2748</v>
      </c>
      <c r="E251" s="231" t="s">
        <v>206</v>
      </c>
      <c r="F251" s="231" t="s">
        <v>207</v>
      </c>
      <c r="G251" s="232" t="s">
        <v>1871</v>
      </c>
      <c r="H251" s="233">
        <v>263</v>
      </c>
    </row>
    <row r="252" spans="2:8">
      <c r="B252" s="229" t="s">
        <v>1372</v>
      </c>
      <c r="C252" s="230">
        <v>33</v>
      </c>
      <c r="D252" s="231" t="s">
        <v>2748</v>
      </c>
      <c r="E252" s="231" t="s">
        <v>208</v>
      </c>
      <c r="F252" s="231" t="s">
        <v>209</v>
      </c>
      <c r="G252" s="232" t="s">
        <v>1872</v>
      </c>
      <c r="H252" s="233">
        <v>293</v>
      </c>
    </row>
    <row r="253" spans="2:8">
      <c r="B253" s="229" t="s">
        <v>1371</v>
      </c>
      <c r="C253" s="230">
        <v>33</v>
      </c>
      <c r="D253" s="231" t="s">
        <v>2748</v>
      </c>
      <c r="E253" s="231" t="s">
        <v>210</v>
      </c>
      <c r="F253" s="231" t="s">
        <v>211</v>
      </c>
      <c r="G253" s="232" t="s">
        <v>1873</v>
      </c>
      <c r="H253" s="233">
        <v>295</v>
      </c>
    </row>
    <row r="254" spans="2:8">
      <c r="B254" s="229" t="s">
        <v>1370</v>
      </c>
      <c r="C254" s="230">
        <v>33</v>
      </c>
      <c r="D254" s="231" t="s">
        <v>2748</v>
      </c>
      <c r="E254" s="231" t="s">
        <v>212</v>
      </c>
      <c r="F254" s="231" t="s">
        <v>213</v>
      </c>
      <c r="G254" s="232" t="s">
        <v>1874</v>
      </c>
      <c r="H254" s="233">
        <v>360</v>
      </c>
    </row>
    <row r="255" spans="2:8">
      <c r="B255" s="229" t="s">
        <v>1369</v>
      </c>
      <c r="C255" s="230">
        <v>33</v>
      </c>
      <c r="D255" s="231" t="s">
        <v>2749</v>
      </c>
      <c r="E255" s="231" t="s">
        <v>194</v>
      </c>
      <c r="F255" s="231" t="s">
        <v>195</v>
      </c>
      <c r="G255" s="232" t="s">
        <v>1875</v>
      </c>
      <c r="H255" s="233">
        <v>203</v>
      </c>
    </row>
    <row r="256" spans="2:8">
      <c r="B256" s="229" t="s">
        <v>1368</v>
      </c>
      <c r="C256" s="230">
        <v>33</v>
      </c>
      <c r="D256" s="231" t="s">
        <v>2749</v>
      </c>
      <c r="E256" s="231" t="s">
        <v>196</v>
      </c>
      <c r="F256" s="231" t="s">
        <v>197</v>
      </c>
      <c r="G256" s="232" t="s">
        <v>1876</v>
      </c>
      <c r="H256" s="233">
        <v>238</v>
      </c>
    </row>
    <row r="257" spans="2:8">
      <c r="B257" s="229" t="s">
        <v>1367</v>
      </c>
      <c r="C257" s="230">
        <v>33</v>
      </c>
      <c r="D257" s="231" t="s">
        <v>2749</v>
      </c>
      <c r="E257" s="231" t="s">
        <v>198</v>
      </c>
      <c r="F257" s="231" t="s">
        <v>199</v>
      </c>
      <c r="G257" s="232" t="s">
        <v>1877</v>
      </c>
      <c r="H257" s="233">
        <v>241</v>
      </c>
    </row>
    <row r="258" spans="2:8">
      <c r="B258" s="229" t="s">
        <v>1366</v>
      </c>
      <c r="C258" s="230">
        <v>33</v>
      </c>
      <c r="D258" s="231" t="s">
        <v>2749</v>
      </c>
      <c r="E258" s="231" t="s">
        <v>200</v>
      </c>
      <c r="F258" s="231" t="s">
        <v>201</v>
      </c>
      <c r="G258" s="232" t="s">
        <v>1878</v>
      </c>
      <c r="H258" s="233">
        <v>272</v>
      </c>
    </row>
    <row r="259" spans="2:8">
      <c r="B259" s="229" t="s">
        <v>1365</v>
      </c>
      <c r="C259" s="230">
        <v>33</v>
      </c>
      <c r="D259" s="231" t="s">
        <v>2749</v>
      </c>
      <c r="E259" s="231" t="s">
        <v>202</v>
      </c>
      <c r="F259" s="231" t="s">
        <v>203</v>
      </c>
      <c r="G259" s="232" t="s">
        <v>1879</v>
      </c>
      <c r="H259" s="233">
        <v>287</v>
      </c>
    </row>
    <row r="260" spans="2:8">
      <c r="B260" s="229" t="s">
        <v>1364</v>
      </c>
      <c r="C260" s="230">
        <v>33</v>
      </c>
      <c r="D260" s="231" t="s">
        <v>2749</v>
      </c>
      <c r="E260" s="231" t="s">
        <v>204</v>
      </c>
      <c r="F260" s="231" t="s">
        <v>205</v>
      </c>
      <c r="G260" s="232" t="s">
        <v>1880</v>
      </c>
      <c r="H260" s="233">
        <v>306</v>
      </c>
    </row>
    <row r="261" spans="2:8">
      <c r="B261" s="229" t="s">
        <v>1363</v>
      </c>
      <c r="C261" s="230">
        <v>33</v>
      </c>
      <c r="D261" s="231" t="s">
        <v>2749</v>
      </c>
      <c r="E261" s="231" t="s">
        <v>206</v>
      </c>
      <c r="F261" s="231" t="s">
        <v>207</v>
      </c>
      <c r="G261" s="232" t="s">
        <v>1881</v>
      </c>
      <c r="H261" s="233">
        <v>332</v>
      </c>
    </row>
    <row r="262" spans="2:8">
      <c r="B262" s="229" t="s">
        <v>1362</v>
      </c>
      <c r="C262" s="230">
        <v>33</v>
      </c>
      <c r="D262" s="231" t="s">
        <v>2749</v>
      </c>
      <c r="E262" s="231" t="s">
        <v>208</v>
      </c>
      <c r="F262" s="231" t="s">
        <v>209</v>
      </c>
      <c r="G262" s="232" t="s">
        <v>1882</v>
      </c>
      <c r="H262" s="233">
        <v>375</v>
      </c>
    </row>
    <row r="263" spans="2:8">
      <c r="B263" s="229" t="s">
        <v>1361</v>
      </c>
      <c r="C263" s="230">
        <v>33</v>
      </c>
      <c r="D263" s="231" t="s">
        <v>2749</v>
      </c>
      <c r="E263" s="231" t="s">
        <v>210</v>
      </c>
      <c r="F263" s="231" t="s">
        <v>211</v>
      </c>
      <c r="G263" s="232" t="s">
        <v>1883</v>
      </c>
      <c r="H263" s="233">
        <v>378</v>
      </c>
    </row>
    <row r="264" spans="2:8">
      <c r="B264" s="229" t="s">
        <v>1360</v>
      </c>
      <c r="C264" s="230">
        <v>33</v>
      </c>
      <c r="D264" s="231" t="s">
        <v>2749</v>
      </c>
      <c r="E264" s="231" t="s">
        <v>212</v>
      </c>
      <c r="F264" s="231" t="s">
        <v>213</v>
      </c>
      <c r="G264" s="232" t="s">
        <v>1884</v>
      </c>
      <c r="H264" s="233">
        <v>492</v>
      </c>
    </row>
    <row r="265" spans="2:8">
      <c r="B265" s="229" t="s">
        <v>1359</v>
      </c>
      <c r="C265" s="230">
        <v>33</v>
      </c>
      <c r="D265" s="231" t="s">
        <v>2750</v>
      </c>
      <c r="E265" s="231" t="s">
        <v>194</v>
      </c>
      <c r="F265" s="231" t="s">
        <v>195</v>
      </c>
      <c r="G265" s="232" t="s">
        <v>1885</v>
      </c>
      <c r="H265" s="233">
        <v>250</v>
      </c>
    </row>
    <row r="266" spans="2:8">
      <c r="B266" s="229" t="s">
        <v>1358</v>
      </c>
      <c r="C266" s="230">
        <v>33</v>
      </c>
      <c r="D266" s="231" t="s">
        <v>2750</v>
      </c>
      <c r="E266" s="231" t="s">
        <v>196</v>
      </c>
      <c r="F266" s="231" t="s">
        <v>197</v>
      </c>
      <c r="G266" s="232" t="s">
        <v>1886</v>
      </c>
      <c r="H266" s="233">
        <v>299</v>
      </c>
    </row>
    <row r="267" spans="2:8">
      <c r="B267" s="229" t="s">
        <v>1357</v>
      </c>
      <c r="C267" s="230">
        <v>33</v>
      </c>
      <c r="D267" s="231" t="s">
        <v>2750</v>
      </c>
      <c r="E267" s="231" t="s">
        <v>198</v>
      </c>
      <c r="F267" s="231" t="s">
        <v>199</v>
      </c>
      <c r="G267" s="232" t="s">
        <v>1887</v>
      </c>
      <c r="H267" s="233">
        <v>305</v>
      </c>
    </row>
    <row r="268" spans="2:8">
      <c r="B268" s="229" t="s">
        <v>1356</v>
      </c>
      <c r="C268" s="230">
        <v>33</v>
      </c>
      <c r="D268" s="231" t="s">
        <v>2750</v>
      </c>
      <c r="E268" s="231" t="s">
        <v>200</v>
      </c>
      <c r="F268" s="231" t="s">
        <v>201</v>
      </c>
      <c r="G268" s="232" t="s">
        <v>1888</v>
      </c>
      <c r="H268" s="233">
        <v>349</v>
      </c>
    </row>
    <row r="269" spans="2:8">
      <c r="B269" s="229" t="s">
        <v>1355</v>
      </c>
      <c r="C269" s="230">
        <v>33</v>
      </c>
      <c r="D269" s="231" t="s">
        <v>2750</v>
      </c>
      <c r="E269" s="231" t="s">
        <v>202</v>
      </c>
      <c r="F269" s="231" t="s">
        <v>203</v>
      </c>
      <c r="G269" s="232" t="s">
        <v>1889</v>
      </c>
      <c r="H269" s="233">
        <v>371</v>
      </c>
    </row>
    <row r="270" spans="2:8">
      <c r="B270" s="229" t="s">
        <v>1354</v>
      </c>
      <c r="C270" s="230">
        <v>33</v>
      </c>
      <c r="D270" s="231" t="s">
        <v>2750</v>
      </c>
      <c r="E270" s="231" t="s">
        <v>204</v>
      </c>
      <c r="F270" s="231" t="s">
        <v>205</v>
      </c>
      <c r="G270" s="232" t="s">
        <v>1890</v>
      </c>
      <c r="H270" s="233">
        <v>399</v>
      </c>
    </row>
    <row r="271" spans="2:8">
      <c r="B271" s="229" t="s">
        <v>1353</v>
      </c>
      <c r="C271" s="230">
        <v>33</v>
      </c>
      <c r="D271" s="231" t="s">
        <v>2750</v>
      </c>
      <c r="E271" s="231" t="s">
        <v>206</v>
      </c>
      <c r="F271" s="231" t="s">
        <v>207</v>
      </c>
      <c r="G271" s="232" t="s">
        <v>1891</v>
      </c>
      <c r="H271" s="233">
        <v>449</v>
      </c>
    </row>
    <row r="272" spans="2:8">
      <c r="B272" s="229" t="s">
        <v>1352</v>
      </c>
      <c r="C272" s="230">
        <v>33</v>
      </c>
      <c r="D272" s="231" t="s">
        <v>2750</v>
      </c>
      <c r="E272" s="231" t="s">
        <v>208</v>
      </c>
      <c r="F272" s="231" t="s">
        <v>209</v>
      </c>
      <c r="G272" s="232" t="s">
        <v>1892</v>
      </c>
      <c r="H272" s="233">
        <v>530</v>
      </c>
    </row>
    <row r="273" spans="2:8">
      <c r="B273" s="229" t="s">
        <v>1351</v>
      </c>
      <c r="C273" s="230">
        <v>33</v>
      </c>
      <c r="D273" s="231" t="s">
        <v>2750</v>
      </c>
      <c r="E273" s="231" t="s">
        <v>210</v>
      </c>
      <c r="F273" s="231" t="s">
        <v>211</v>
      </c>
      <c r="G273" s="232" t="s">
        <v>1893</v>
      </c>
      <c r="H273" s="233">
        <v>537</v>
      </c>
    </row>
    <row r="274" spans="2:8">
      <c r="B274" s="229" t="s">
        <v>1350</v>
      </c>
      <c r="C274" s="230">
        <v>33</v>
      </c>
      <c r="D274" s="231" t="s">
        <v>2750</v>
      </c>
      <c r="E274" s="231" t="s">
        <v>212</v>
      </c>
      <c r="F274" s="231" t="s">
        <v>213</v>
      </c>
      <c r="G274" s="232" t="s">
        <v>1894</v>
      </c>
      <c r="H274" s="233">
        <v>714</v>
      </c>
    </row>
    <row r="275" spans="2:8">
      <c r="B275" s="229" t="s">
        <v>1349</v>
      </c>
      <c r="C275" s="230">
        <v>33</v>
      </c>
      <c r="D275" s="231" t="s">
        <v>2751</v>
      </c>
      <c r="E275" s="231" t="s">
        <v>194</v>
      </c>
      <c r="F275" s="231" t="s">
        <v>195</v>
      </c>
      <c r="G275" s="232" t="s">
        <v>1895</v>
      </c>
      <c r="H275" s="233">
        <v>307</v>
      </c>
    </row>
    <row r="276" spans="2:8">
      <c r="B276" s="229" t="s">
        <v>1348</v>
      </c>
      <c r="C276" s="230">
        <v>33</v>
      </c>
      <c r="D276" s="231" t="s">
        <v>2751</v>
      </c>
      <c r="E276" s="231" t="s">
        <v>196</v>
      </c>
      <c r="F276" s="231" t="s">
        <v>197</v>
      </c>
      <c r="G276" s="232" t="s">
        <v>1896</v>
      </c>
      <c r="H276" s="233">
        <v>376</v>
      </c>
    </row>
    <row r="277" spans="2:8">
      <c r="B277" s="229" t="s">
        <v>1347</v>
      </c>
      <c r="C277" s="230">
        <v>33</v>
      </c>
      <c r="D277" s="231" t="s">
        <v>2751</v>
      </c>
      <c r="E277" s="231" t="s">
        <v>198</v>
      </c>
      <c r="F277" s="231" t="s">
        <v>199</v>
      </c>
      <c r="G277" s="232" t="s">
        <v>1897</v>
      </c>
      <c r="H277" s="233">
        <v>383</v>
      </c>
    </row>
    <row r="278" spans="2:8">
      <c r="B278" s="229" t="s">
        <v>1346</v>
      </c>
      <c r="C278" s="230">
        <v>33</v>
      </c>
      <c r="D278" s="231" t="s">
        <v>2751</v>
      </c>
      <c r="E278" s="231" t="s">
        <v>200</v>
      </c>
      <c r="F278" s="231" t="s">
        <v>201</v>
      </c>
      <c r="G278" s="232" t="s">
        <v>1898</v>
      </c>
      <c r="H278" s="233">
        <v>459</v>
      </c>
    </row>
    <row r="279" spans="2:8">
      <c r="B279" s="229" t="s">
        <v>1345</v>
      </c>
      <c r="C279" s="230">
        <v>33</v>
      </c>
      <c r="D279" s="231" t="s">
        <v>2751</v>
      </c>
      <c r="E279" s="231" t="s">
        <v>202</v>
      </c>
      <c r="F279" s="231" t="s">
        <v>203</v>
      </c>
      <c r="G279" s="232" t="s">
        <v>1899</v>
      </c>
      <c r="H279" s="233">
        <v>499</v>
      </c>
    </row>
    <row r="280" spans="2:8">
      <c r="B280" s="229" t="s">
        <v>1344</v>
      </c>
      <c r="C280" s="230">
        <v>33</v>
      </c>
      <c r="D280" s="231" t="s">
        <v>2751</v>
      </c>
      <c r="E280" s="231" t="s">
        <v>204</v>
      </c>
      <c r="F280" s="231" t="s">
        <v>205</v>
      </c>
      <c r="G280" s="232" t="s">
        <v>1900</v>
      </c>
      <c r="H280" s="233">
        <v>550</v>
      </c>
    </row>
    <row r="281" spans="2:8">
      <c r="B281" s="229" t="s">
        <v>1343</v>
      </c>
      <c r="C281" s="230">
        <v>33</v>
      </c>
      <c r="D281" s="231" t="s">
        <v>2751</v>
      </c>
      <c r="E281" s="231" t="s">
        <v>206</v>
      </c>
      <c r="F281" s="231" t="s">
        <v>207</v>
      </c>
      <c r="G281" s="232" t="s">
        <v>1901</v>
      </c>
      <c r="H281" s="233">
        <v>621</v>
      </c>
    </row>
    <row r="282" spans="2:8">
      <c r="B282" s="229" t="s">
        <v>1342</v>
      </c>
      <c r="C282" s="230">
        <v>33</v>
      </c>
      <c r="D282" s="231" t="s">
        <v>2751</v>
      </c>
      <c r="E282" s="231" t="s">
        <v>208</v>
      </c>
      <c r="F282" s="231" t="s">
        <v>209</v>
      </c>
      <c r="G282" s="232" t="s">
        <v>1902</v>
      </c>
      <c r="H282" s="233">
        <v>733</v>
      </c>
    </row>
    <row r="283" spans="2:8">
      <c r="B283" s="229" t="s">
        <v>1341</v>
      </c>
      <c r="C283" s="230">
        <v>33</v>
      </c>
      <c r="D283" s="231" t="s">
        <v>2751</v>
      </c>
      <c r="E283" s="231" t="s">
        <v>210</v>
      </c>
      <c r="F283" s="231" t="s">
        <v>211</v>
      </c>
      <c r="G283" s="232" t="s">
        <v>1903</v>
      </c>
      <c r="H283" s="233">
        <v>743</v>
      </c>
    </row>
    <row r="284" spans="2:8">
      <c r="B284" s="229" t="s">
        <v>1340</v>
      </c>
      <c r="C284" s="230">
        <v>33</v>
      </c>
      <c r="D284" s="231" t="s">
        <v>2751</v>
      </c>
      <c r="E284" s="231" t="s">
        <v>212</v>
      </c>
      <c r="F284" s="231" t="s">
        <v>213</v>
      </c>
      <c r="G284" s="232" t="s">
        <v>1904</v>
      </c>
      <c r="H284" s="233">
        <v>986</v>
      </c>
    </row>
    <row r="285" spans="2:8">
      <c r="B285" s="229" t="s">
        <v>1339</v>
      </c>
      <c r="C285" s="230">
        <v>33</v>
      </c>
      <c r="D285" s="231" t="s">
        <v>2752</v>
      </c>
      <c r="E285" s="231" t="s">
        <v>194</v>
      </c>
      <c r="F285" s="231" t="s">
        <v>195</v>
      </c>
      <c r="G285" s="232" t="s">
        <v>1905</v>
      </c>
      <c r="H285" s="233">
        <v>391</v>
      </c>
    </row>
    <row r="286" spans="2:8">
      <c r="B286" s="229" t="s">
        <v>1338</v>
      </c>
      <c r="C286" s="230">
        <v>33</v>
      </c>
      <c r="D286" s="231" t="s">
        <v>2752</v>
      </c>
      <c r="E286" s="231" t="s">
        <v>196</v>
      </c>
      <c r="F286" s="231" t="s">
        <v>197</v>
      </c>
      <c r="G286" s="232" t="s">
        <v>1906</v>
      </c>
      <c r="H286" s="233">
        <v>516</v>
      </c>
    </row>
    <row r="287" spans="2:8">
      <c r="B287" s="229" t="s">
        <v>1337</v>
      </c>
      <c r="C287" s="230">
        <v>33</v>
      </c>
      <c r="D287" s="231" t="s">
        <v>2752</v>
      </c>
      <c r="E287" s="231" t="s">
        <v>198</v>
      </c>
      <c r="F287" s="231" t="s">
        <v>199</v>
      </c>
      <c r="G287" s="232" t="s">
        <v>1907</v>
      </c>
      <c r="H287" s="233">
        <v>531</v>
      </c>
    </row>
    <row r="288" spans="2:8">
      <c r="B288" s="229" t="s">
        <v>1336</v>
      </c>
      <c r="C288" s="230">
        <v>33</v>
      </c>
      <c r="D288" s="231" t="s">
        <v>2752</v>
      </c>
      <c r="E288" s="231" t="s">
        <v>200</v>
      </c>
      <c r="F288" s="231" t="s">
        <v>201</v>
      </c>
      <c r="G288" s="232" t="s">
        <v>1908</v>
      </c>
      <c r="H288" s="233">
        <v>645</v>
      </c>
    </row>
    <row r="289" spans="2:8">
      <c r="B289" s="229" t="s">
        <v>1335</v>
      </c>
      <c r="C289" s="230">
        <v>33</v>
      </c>
      <c r="D289" s="231" t="s">
        <v>2752</v>
      </c>
      <c r="E289" s="231" t="s">
        <v>202</v>
      </c>
      <c r="F289" s="231" t="s">
        <v>203</v>
      </c>
      <c r="G289" s="232" t="s">
        <v>1909</v>
      </c>
      <c r="H289" s="233">
        <v>702</v>
      </c>
    </row>
    <row r="290" spans="2:8">
      <c r="B290" s="229" t="s">
        <v>1334</v>
      </c>
      <c r="C290" s="230">
        <v>33</v>
      </c>
      <c r="D290" s="231" t="s">
        <v>2752</v>
      </c>
      <c r="E290" s="231" t="s">
        <v>204</v>
      </c>
      <c r="F290" s="231" t="s">
        <v>205</v>
      </c>
      <c r="G290" s="232" t="s">
        <v>1910</v>
      </c>
      <c r="H290" s="233">
        <v>773</v>
      </c>
    </row>
    <row r="291" spans="2:8">
      <c r="B291" s="229" t="s">
        <v>1333</v>
      </c>
      <c r="C291" s="230">
        <v>33</v>
      </c>
      <c r="D291" s="231" t="s">
        <v>2752</v>
      </c>
      <c r="E291" s="231" t="s">
        <v>206</v>
      </c>
      <c r="F291" s="231" t="s">
        <v>207</v>
      </c>
      <c r="G291" s="232" t="s">
        <v>1911</v>
      </c>
      <c r="H291" s="233">
        <v>873</v>
      </c>
    </row>
    <row r="292" spans="2:8">
      <c r="B292" s="229" t="s">
        <v>1332</v>
      </c>
      <c r="C292" s="230">
        <v>33</v>
      </c>
      <c r="D292" s="231" t="s">
        <v>2752</v>
      </c>
      <c r="E292" s="231" t="s">
        <v>208</v>
      </c>
      <c r="F292" s="231" t="s">
        <v>209</v>
      </c>
      <c r="G292" s="232" t="s">
        <v>1912</v>
      </c>
      <c r="H292" s="233">
        <v>1029</v>
      </c>
    </row>
    <row r="293" spans="2:8">
      <c r="B293" s="229" t="s">
        <v>1331</v>
      </c>
      <c r="C293" s="230">
        <v>33</v>
      </c>
      <c r="D293" s="231" t="s">
        <v>2752</v>
      </c>
      <c r="E293" s="231" t="s">
        <v>210</v>
      </c>
      <c r="F293" s="231" t="s">
        <v>211</v>
      </c>
      <c r="G293" s="232" t="s">
        <v>1913</v>
      </c>
      <c r="H293" s="233">
        <v>1044</v>
      </c>
    </row>
    <row r="294" spans="2:8">
      <c r="B294" s="229" t="s">
        <v>1330</v>
      </c>
      <c r="C294" s="230">
        <v>33</v>
      </c>
      <c r="D294" s="231" t="s">
        <v>2752</v>
      </c>
      <c r="E294" s="231" t="s">
        <v>212</v>
      </c>
      <c r="F294" s="231" t="s">
        <v>213</v>
      </c>
      <c r="G294" s="232" t="s">
        <v>1914</v>
      </c>
      <c r="H294" s="233">
        <v>1385</v>
      </c>
    </row>
    <row r="295" spans="2:8">
      <c r="B295" s="229" t="s">
        <v>1329</v>
      </c>
      <c r="C295" s="230">
        <v>33</v>
      </c>
      <c r="D295" s="231" t="s">
        <v>2753</v>
      </c>
      <c r="E295" s="231" t="s">
        <v>194</v>
      </c>
      <c r="F295" s="231" t="s">
        <v>195</v>
      </c>
      <c r="G295" s="232" t="s">
        <v>1915</v>
      </c>
      <c r="H295" s="233">
        <v>521</v>
      </c>
    </row>
    <row r="296" spans="2:8">
      <c r="B296" s="229" t="s">
        <v>1328</v>
      </c>
      <c r="C296" s="230">
        <v>33</v>
      </c>
      <c r="D296" s="231" t="s">
        <v>2753</v>
      </c>
      <c r="E296" s="231" t="s">
        <v>196</v>
      </c>
      <c r="F296" s="231" t="s">
        <v>197</v>
      </c>
      <c r="G296" s="232" t="s">
        <v>1916</v>
      </c>
      <c r="H296" s="233">
        <v>694</v>
      </c>
    </row>
    <row r="297" spans="2:8">
      <c r="B297" s="229" t="s">
        <v>1327</v>
      </c>
      <c r="C297" s="230">
        <v>33</v>
      </c>
      <c r="D297" s="231" t="s">
        <v>2753</v>
      </c>
      <c r="E297" s="231" t="s">
        <v>198</v>
      </c>
      <c r="F297" s="231" t="s">
        <v>199</v>
      </c>
      <c r="G297" s="232" t="s">
        <v>1917</v>
      </c>
      <c r="H297" s="233">
        <v>713</v>
      </c>
    </row>
    <row r="298" spans="2:8">
      <c r="B298" s="229" t="s">
        <v>1326</v>
      </c>
      <c r="C298" s="230">
        <v>33</v>
      </c>
      <c r="D298" s="231" t="s">
        <v>2753</v>
      </c>
      <c r="E298" s="231" t="s">
        <v>200</v>
      </c>
      <c r="F298" s="231" t="s">
        <v>201</v>
      </c>
      <c r="G298" s="232" t="s">
        <v>1918</v>
      </c>
      <c r="H298" s="233">
        <v>866</v>
      </c>
    </row>
    <row r="299" spans="2:8">
      <c r="B299" s="229" t="s">
        <v>1325</v>
      </c>
      <c r="C299" s="230">
        <v>33</v>
      </c>
      <c r="D299" s="231" t="s">
        <v>2753</v>
      </c>
      <c r="E299" s="231" t="s">
        <v>202</v>
      </c>
      <c r="F299" s="231" t="s">
        <v>203</v>
      </c>
      <c r="G299" s="232" t="s">
        <v>1919</v>
      </c>
      <c r="H299" s="233">
        <v>943</v>
      </c>
    </row>
    <row r="300" spans="2:8">
      <c r="B300" s="229" t="s">
        <v>1324</v>
      </c>
      <c r="C300" s="230">
        <v>33</v>
      </c>
      <c r="D300" s="231" t="s">
        <v>2753</v>
      </c>
      <c r="E300" s="231" t="s">
        <v>204</v>
      </c>
      <c r="F300" s="231" t="s">
        <v>205</v>
      </c>
      <c r="G300" s="232" t="s">
        <v>1920</v>
      </c>
      <c r="H300" s="233">
        <v>1039</v>
      </c>
    </row>
    <row r="301" spans="2:8">
      <c r="B301" s="229" t="s">
        <v>1323</v>
      </c>
      <c r="C301" s="230">
        <v>33</v>
      </c>
      <c r="D301" s="231" t="s">
        <v>2753</v>
      </c>
      <c r="E301" s="231" t="s">
        <v>206</v>
      </c>
      <c r="F301" s="231" t="s">
        <v>207</v>
      </c>
      <c r="G301" s="232" t="s">
        <v>1921</v>
      </c>
      <c r="H301" s="233">
        <v>1173</v>
      </c>
    </row>
    <row r="302" spans="2:8">
      <c r="B302" s="229" t="s">
        <v>1322</v>
      </c>
      <c r="C302" s="230">
        <v>33</v>
      </c>
      <c r="D302" s="231" t="s">
        <v>2753</v>
      </c>
      <c r="E302" s="231" t="s">
        <v>208</v>
      </c>
      <c r="F302" s="231" t="s">
        <v>209</v>
      </c>
      <c r="G302" s="232" t="s">
        <v>1922</v>
      </c>
      <c r="H302" s="233">
        <v>1384</v>
      </c>
    </row>
    <row r="303" spans="2:8">
      <c r="B303" s="229" t="s">
        <v>1321</v>
      </c>
      <c r="C303" s="230">
        <v>33</v>
      </c>
      <c r="D303" s="231" t="s">
        <v>2753</v>
      </c>
      <c r="E303" s="231" t="s">
        <v>210</v>
      </c>
      <c r="F303" s="231" t="s">
        <v>211</v>
      </c>
      <c r="G303" s="232" t="s">
        <v>1923</v>
      </c>
      <c r="H303" s="233">
        <v>1403</v>
      </c>
    </row>
    <row r="304" spans="2:8">
      <c r="B304" s="229" t="s">
        <v>1320</v>
      </c>
      <c r="C304" s="230">
        <v>33</v>
      </c>
      <c r="D304" s="231" t="s">
        <v>2753</v>
      </c>
      <c r="E304" s="231" t="s">
        <v>212</v>
      </c>
      <c r="F304" s="231" t="s">
        <v>213</v>
      </c>
      <c r="G304" s="232" t="s">
        <v>1924</v>
      </c>
      <c r="H304" s="233">
        <v>1863</v>
      </c>
    </row>
    <row r="305" spans="2:8">
      <c r="B305" s="229" t="s">
        <v>1319</v>
      </c>
      <c r="C305" s="230">
        <v>33</v>
      </c>
      <c r="D305" s="231" t="s">
        <v>2754</v>
      </c>
      <c r="E305" s="231" t="s">
        <v>194</v>
      </c>
      <c r="F305" s="231" t="s">
        <v>195</v>
      </c>
      <c r="G305" s="232" t="s">
        <v>1925</v>
      </c>
      <c r="H305" s="233">
        <v>734</v>
      </c>
    </row>
    <row r="306" spans="2:8">
      <c r="B306" s="229" t="s">
        <v>1318</v>
      </c>
      <c r="C306" s="230">
        <v>33</v>
      </c>
      <c r="D306" s="231" t="s">
        <v>2754</v>
      </c>
      <c r="E306" s="231" t="s">
        <v>196</v>
      </c>
      <c r="F306" s="231" t="s">
        <v>197</v>
      </c>
      <c r="G306" s="232" t="s">
        <v>1926</v>
      </c>
      <c r="H306" s="233">
        <v>976</v>
      </c>
    </row>
    <row r="307" spans="2:8">
      <c r="B307" s="229" t="s">
        <v>1317</v>
      </c>
      <c r="C307" s="230">
        <v>33</v>
      </c>
      <c r="D307" s="231" t="s">
        <v>2754</v>
      </c>
      <c r="E307" s="231" t="s">
        <v>198</v>
      </c>
      <c r="F307" s="231" t="s">
        <v>199</v>
      </c>
      <c r="G307" s="232" t="s">
        <v>1927</v>
      </c>
      <c r="H307" s="233">
        <v>1004</v>
      </c>
    </row>
    <row r="308" spans="2:8">
      <c r="B308" s="229" t="s">
        <v>1316</v>
      </c>
      <c r="C308" s="230">
        <v>33</v>
      </c>
      <c r="D308" s="231" t="s">
        <v>2754</v>
      </c>
      <c r="E308" s="231" t="s">
        <v>200</v>
      </c>
      <c r="F308" s="231" t="s">
        <v>201</v>
      </c>
      <c r="G308" s="232" t="s">
        <v>1928</v>
      </c>
      <c r="H308" s="233">
        <v>1217</v>
      </c>
    </row>
    <row r="309" spans="2:8">
      <c r="B309" s="229" t="s">
        <v>1315</v>
      </c>
      <c r="C309" s="230">
        <v>33</v>
      </c>
      <c r="D309" s="231" t="s">
        <v>2754</v>
      </c>
      <c r="E309" s="231" t="s">
        <v>202</v>
      </c>
      <c r="F309" s="231" t="s">
        <v>203</v>
      </c>
      <c r="G309" s="232" t="s">
        <v>1929</v>
      </c>
      <c r="H309" s="233">
        <v>1326</v>
      </c>
    </row>
    <row r="310" spans="2:8">
      <c r="B310" s="229" t="s">
        <v>1314</v>
      </c>
      <c r="C310" s="230">
        <v>33</v>
      </c>
      <c r="D310" s="231" t="s">
        <v>2754</v>
      </c>
      <c r="E310" s="231" t="s">
        <v>204</v>
      </c>
      <c r="F310" s="231" t="s">
        <v>205</v>
      </c>
      <c r="G310" s="232" t="s">
        <v>1930</v>
      </c>
      <c r="H310" s="233">
        <v>1459</v>
      </c>
    </row>
    <row r="311" spans="2:8">
      <c r="B311" s="229" t="s">
        <v>1313</v>
      </c>
      <c r="C311" s="230">
        <v>33</v>
      </c>
      <c r="D311" s="231" t="s">
        <v>2754</v>
      </c>
      <c r="E311" s="231" t="s">
        <v>206</v>
      </c>
      <c r="F311" s="231" t="s">
        <v>207</v>
      </c>
      <c r="G311" s="232" t="s">
        <v>1931</v>
      </c>
      <c r="H311" s="233">
        <v>1649</v>
      </c>
    </row>
    <row r="312" spans="2:8">
      <c r="B312" s="229" t="s">
        <v>1312</v>
      </c>
      <c r="C312" s="230">
        <v>33</v>
      </c>
      <c r="D312" s="231" t="s">
        <v>2754</v>
      </c>
      <c r="E312" s="231" t="s">
        <v>208</v>
      </c>
      <c r="F312" s="231" t="s">
        <v>209</v>
      </c>
      <c r="G312" s="232" t="s">
        <v>1932</v>
      </c>
      <c r="H312" s="233">
        <v>1943</v>
      </c>
    </row>
    <row r="313" spans="2:8">
      <c r="B313" s="229" t="s">
        <v>1311</v>
      </c>
      <c r="C313" s="230">
        <v>33</v>
      </c>
      <c r="D313" s="231" t="s">
        <v>2754</v>
      </c>
      <c r="E313" s="231" t="s">
        <v>210</v>
      </c>
      <c r="F313" s="231" t="s">
        <v>211</v>
      </c>
      <c r="G313" s="232" t="s">
        <v>1933</v>
      </c>
      <c r="H313" s="233">
        <v>1971</v>
      </c>
    </row>
    <row r="314" spans="2:8">
      <c r="B314" s="229" t="s">
        <v>1310</v>
      </c>
      <c r="C314" s="230">
        <v>33</v>
      </c>
      <c r="D314" s="231" t="s">
        <v>2754</v>
      </c>
      <c r="E314" s="231" t="s">
        <v>212</v>
      </c>
      <c r="F314" s="231" t="s">
        <v>213</v>
      </c>
      <c r="G314" s="232" t="s">
        <v>1934</v>
      </c>
      <c r="H314" s="233">
        <v>2617</v>
      </c>
    </row>
    <row r="315" spans="2:8">
      <c r="B315" s="229" t="s">
        <v>1309</v>
      </c>
      <c r="C315" s="230">
        <v>33</v>
      </c>
      <c r="D315" s="231" t="s">
        <v>2755</v>
      </c>
      <c r="E315" s="231" t="s">
        <v>194</v>
      </c>
      <c r="F315" s="231" t="s">
        <v>195</v>
      </c>
      <c r="G315" s="232" t="s">
        <v>1935</v>
      </c>
      <c r="H315" s="233">
        <v>854</v>
      </c>
    </row>
    <row r="316" spans="2:8">
      <c r="B316" s="229" t="s">
        <v>1308</v>
      </c>
      <c r="C316" s="230">
        <v>33</v>
      </c>
      <c r="D316" s="231" t="s">
        <v>2755</v>
      </c>
      <c r="E316" s="231" t="s">
        <v>196</v>
      </c>
      <c r="F316" s="231" t="s">
        <v>197</v>
      </c>
      <c r="G316" s="232" t="s">
        <v>1936</v>
      </c>
      <c r="H316" s="233">
        <v>1135</v>
      </c>
    </row>
    <row r="317" spans="2:8">
      <c r="B317" s="229" t="s">
        <v>1307</v>
      </c>
      <c r="C317" s="230">
        <v>33</v>
      </c>
      <c r="D317" s="231" t="s">
        <v>2755</v>
      </c>
      <c r="E317" s="231" t="s">
        <v>198</v>
      </c>
      <c r="F317" s="231" t="s">
        <v>199</v>
      </c>
      <c r="G317" s="232" t="s">
        <v>1937</v>
      </c>
      <c r="H317" s="233">
        <v>1169</v>
      </c>
    </row>
    <row r="318" spans="2:8">
      <c r="B318" s="229" t="s">
        <v>1306</v>
      </c>
      <c r="C318" s="230">
        <v>33</v>
      </c>
      <c r="D318" s="231" t="s">
        <v>2755</v>
      </c>
      <c r="E318" s="231" t="s">
        <v>200</v>
      </c>
      <c r="F318" s="231" t="s">
        <v>201</v>
      </c>
      <c r="G318" s="232" t="s">
        <v>1938</v>
      </c>
      <c r="H318" s="233">
        <v>1417</v>
      </c>
    </row>
    <row r="319" spans="2:8">
      <c r="B319" s="229" t="s">
        <v>1305</v>
      </c>
      <c r="C319" s="230">
        <v>33</v>
      </c>
      <c r="D319" s="231" t="s">
        <v>2755</v>
      </c>
      <c r="E319" s="231" t="s">
        <v>202</v>
      </c>
      <c r="F319" s="231" t="s">
        <v>203</v>
      </c>
      <c r="G319" s="232" t="s">
        <v>1939</v>
      </c>
      <c r="H319" s="233">
        <v>1544</v>
      </c>
    </row>
    <row r="320" spans="2:8">
      <c r="B320" s="229" t="s">
        <v>1304</v>
      </c>
      <c r="C320" s="230">
        <v>33</v>
      </c>
      <c r="D320" s="231" t="s">
        <v>2755</v>
      </c>
      <c r="E320" s="231" t="s">
        <v>204</v>
      </c>
      <c r="F320" s="231" t="s">
        <v>205</v>
      </c>
      <c r="G320" s="232" t="s">
        <v>1940</v>
      </c>
      <c r="H320" s="233">
        <v>1698</v>
      </c>
    </row>
    <row r="321" spans="2:8">
      <c r="B321" s="229" t="s">
        <v>1303</v>
      </c>
      <c r="C321" s="230">
        <v>33</v>
      </c>
      <c r="D321" s="231" t="s">
        <v>2755</v>
      </c>
      <c r="E321" s="231" t="s">
        <v>206</v>
      </c>
      <c r="F321" s="231" t="s">
        <v>207</v>
      </c>
      <c r="G321" s="232" t="s">
        <v>1941</v>
      </c>
      <c r="H321" s="233">
        <v>1919</v>
      </c>
    </row>
    <row r="322" spans="2:8">
      <c r="B322" s="229" t="s">
        <v>1302</v>
      </c>
      <c r="C322" s="230">
        <v>33</v>
      </c>
      <c r="D322" s="231" t="s">
        <v>2755</v>
      </c>
      <c r="E322" s="231" t="s">
        <v>208</v>
      </c>
      <c r="F322" s="231" t="s">
        <v>209</v>
      </c>
      <c r="G322" s="232" t="s">
        <v>1942</v>
      </c>
      <c r="H322" s="233">
        <v>2261</v>
      </c>
    </row>
    <row r="323" spans="2:8">
      <c r="B323" s="229" t="s">
        <v>1301</v>
      </c>
      <c r="C323" s="230">
        <v>33</v>
      </c>
      <c r="D323" s="231" t="s">
        <v>2755</v>
      </c>
      <c r="E323" s="231" t="s">
        <v>210</v>
      </c>
      <c r="F323" s="231" t="s">
        <v>211</v>
      </c>
      <c r="G323" s="232" t="s">
        <v>1943</v>
      </c>
      <c r="H323" s="233">
        <v>2294</v>
      </c>
    </row>
    <row r="324" spans="2:8">
      <c r="B324" s="229" t="s">
        <v>1300</v>
      </c>
      <c r="C324" s="230">
        <v>33</v>
      </c>
      <c r="D324" s="231" t="s">
        <v>2755</v>
      </c>
      <c r="E324" s="231" t="s">
        <v>212</v>
      </c>
      <c r="F324" s="231" t="s">
        <v>213</v>
      </c>
      <c r="G324" s="232" t="s">
        <v>1944</v>
      </c>
      <c r="H324" s="233">
        <v>3044</v>
      </c>
    </row>
    <row r="325" spans="2:8">
      <c r="B325" s="229" t="s">
        <v>1299</v>
      </c>
      <c r="C325" s="230">
        <v>40</v>
      </c>
      <c r="D325" s="231" t="s">
        <v>2748</v>
      </c>
      <c r="E325" s="231" t="s">
        <v>214</v>
      </c>
      <c r="F325" s="231" t="s">
        <v>215</v>
      </c>
      <c r="G325" s="232" t="s">
        <v>1945</v>
      </c>
      <c r="H325" s="233">
        <v>177</v>
      </c>
    </row>
    <row r="326" spans="2:8">
      <c r="B326" s="229" t="s">
        <v>1298</v>
      </c>
      <c r="C326" s="230">
        <v>40</v>
      </c>
      <c r="D326" s="231" t="s">
        <v>2748</v>
      </c>
      <c r="E326" s="231" t="s">
        <v>216</v>
      </c>
      <c r="F326" s="231" t="s">
        <v>217</v>
      </c>
      <c r="G326" s="232" t="s">
        <v>1946</v>
      </c>
      <c r="H326" s="233">
        <v>203</v>
      </c>
    </row>
    <row r="327" spans="2:8">
      <c r="B327" s="229" t="s">
        <v>1297</v>
      </c>
      <c r="C327" s="230">
        <v>40</v>
      </c>
      <c r="D327" s="231" t="s">
        <v>2748</v>
      </c>
      <c r="E327" s="231" t="s">
        <v>218</v>
      </c>
      <c r="F327" s="231" t="s">
        <v>219</v>
      </c>
      <c r="G327" s="232" t="s">
        <v>1947</v>
      </c>
      <c r="H327" s="233">
        <v>205</v>
      </c>
    </row>
    <row r="328" spans="2:8">
      <c r="B328" s="229" t="s">
        <v>1296</v>
      </c>
      <c r="C328" s="230">
        <v>40</v>
      </c>
      <c r="D328" s="231" t="s">
        <v>2748</v>
      </c>
      <c r="E328" s="231" t="s">
        <v>220</v>
      </c>
      <c r="F328" s="231" t="s">
        <v>221</v>
      </c>
      <c r="G328" s="232" t="s">
        <v>1948</v>
      </c>
      <c r="H328" s="233">
        <v>228</v>
      </c>
    </row>
    <row r="329" spans="2:8">
      <c r="B329" s="229" t="s">
        <v>1295</v>
      </c>
      <c r="C329" s="230">
        <v>40</v>
      </c>
      <c r="D329" s="231" t="s">
        <v>2748</v>
      </c>
      <c r="E329" s="231" t="s">
        <v>222</v>
      </c>
      <c r="F329" s="231" t="s">
        <v>223</v>
      </c>
      <c r="G329" s="232" t="s">
        <v>1949</v>
      </c>
      <c r="H329" s="233">
        <v>239</v>
      </c>
    </row>
    <row r="330" spans="2:8">
      <c r="B330" s="229" t="s">
        <v>1294</v>
      </c>
      <c r="C330" s="230">
        <v>40</v>
      </c>
      <c r="D330" s="231" t="s">
        <v>2748</v>
      </c>
      <c r="E330" s="231" t="s">
        <v>224</v>
      </c>
      <c r="F330" s="231" t="s">
        <v>225</v>
      </c>
      <c r="G330" s="232" t="s">
        <v>1950</v>
      </c>
      <c r="H330" s="233">
        <v>254</v>
      </c>
    </row>
    <row r="331" spans="2:8">
      <c r="B331" s="229" t="s">
        <v>1293</v>
      </c>
      <c r="C331" s="230">
        <v>40</v>
      </c>
      <c r="D331" s="231" t="s">
        <v>2748</v>
      </c>
      <c r="E331" s="231" t="s">
        <v>226</v>
      </c>
      <c r="F331" s="231" t="s">
        <v>227</v>
      </c>
      <c r="G331" s="232" t="s">
        <v>1951</v>
      </c>
      <c r="H331" s="233">
        <v>273</v>
      </c>
    </row>
    <row r="332" spans="2:8">
      <c r="B332" s="229" t="s">
        <v>1292</v>
      </c>
      <c r="C332" s="230">
        <v>40</v>
      </c>
      <c r="D332" s="231" t="s">
        <v>2748</v>
      </c>
      <c r="E332" s="231" t="s">
        <v>228</v>
      </c>
      <c r="F332" s="231" t="s">
        <v>229</v>
      </c>
      <c r="G332" s="232" t="s">
        <v>1952</v>
      </c>
      <c r="H332" s="233">
        <v>305</v>
      </c>
    </row>
    <row r="333" spans="2:8">
      <c r="B333" s="229" t="s">
        <v>1291</v>
      </c>
      <c r="C333" s="230">
        <v>40</v>
      </c>
      <c r="D333" s="231" t="s">
        <v>2748</v>
      </c>
      <c r="E333" s="231" t="s">
        <v>230</v>
      </c>
      <c r="F333" s="231" t="s">
        <v>231</v>
      </c>
      <c r="G333" s="232" t="s">
        <v>1953</v>
      </c>
      <c r="H333" s="233">
        <v>308</v>
      </c>
    </row>
    <row r="334" spans="2:8">
      <c r="B334" s="229" t="s">
        <v>1290</v>
      </c>
      <c r="C334" s="230">
        <v>40</v>
      </c>
      <c r="D334" s="231" t="s">
        <v>2748</v>
      </c>
      <c r="E334" s="231" t="s">
        <v>232</v>
      </c>
      <c r="F334" s="231" t="s">
        <v>233</v>
      </c>
      <c r="G334" s="232" t="s">
        <v>1954</v>
      </c>
      <c r="H334" s="233">
        <v>376</v>
      </c>
    </row>
    <row r="335" spans="2:8">
      <c r="B335" s="229" t="s">
        <v>1289</v>
      </c>
      <c r="C335" s="230">
        <v>40</v>
      </c>
      <c r="D335" s="231" t="s">
        <v>2749</v>
      </c>
      <c r="E335" s="231" t="s">
        <v>214</v>
      </c>
      <c r="F335" s="231" t="s">
        <v>215</v>
      </c>
      <c r="G335" s="232" t="s">
        <v>1955</v>
      </c>
      <c r="H335" s="233">
        <v>211</v>
      </c>
    </row>
    <row r="336" spans="2:8">
      <c r="B336" s="229" t="s">
        <v>1288</v>
      </c>
      <c r="C336" s="230">
        <v>40</v>
      </c>
      <c r="D336" s="231" t="s">
        <v>2749</v>
      </c>
      <c r="E336" s="231" t="s">
        <v>216</v>
      </c>
      <c r="F336" s="231" t="s">
        <v>217</v>
      </c>
      <c r="G336" s="232" t="s">
        <v>1956</v>
      </c>
      <c r="H336" s="233">
        <v>247</v>
      </c>
    </row>
    <row r="337" spans="2:8">
      <c r="B337" s="229" t="s">
        <v>1287</v>
      </c>
      <c r="C337" s="230">
        <v>40</v>
      </c>
      <c r="D337" s="231" t="s">
        <v>2749</v>
      </c>
      <c r="E337" s="231" t="s">
        <v>218</v>
      </c>
      <c r="F337" s="231" t="s">
        <v>219</v>
      </c>
      <c r="G337" s="232" t="s">
        <v>1957</v>
      </c>
      <c r="H337" s="233">
        <v>251</v>
      </c>
    </row>
    <row r="338" spans="2:8">
      <c r="B338" s="229" t="s">
        <v>1286</v>
      </c>
      <c r="C338" s="230">
        <v>40</v>
      </c>
      <c r="D338" s="231" t="s">
        <v>2749</v>
      </c>
      <c r="E338" s="231" t="s">
        <v>220</v>
      </c>
      <c r="F338" s="231" t="s">
        <v>221</v>
      </c>
      <c r="G338" s="232" t="s">
        <v>1958</v>
      </c>
      <c r="H338" s="233">
        <v>284</v>
      </c>
    </row>
    <row r="339" spans="2:8">
      <c r="B339" s="229" t="s">
        <v>1285</v>
      </c>
      <c r="C339" s="230">
        <v>40</v>
      </c>
      <c r="D339" s="231" t="s">
        <v>2749</v>
      </c>
      <c r="E339" s="231" t="s">
        <v>222</v>
      </c>
      <c r="F339" s="231" t="s">
        <v>223</v>
      </c>
      <c r="G339" s="232" t="s">
        <v>1959</v>
      </c>
      <c r="H339" s="233">
        <v>300</v>
      </c>
    </row>
    <row r="340" spans="2:8">
      <c r="B340" s="229" t="s">
        <v>1284</v>
      </c>
      <c r="C340" s="230">
        <v>40</v>
      </c>
      <c r="D340" s="231" t="s">
        <v>2749</v>
      </c>
      <c r="E340" s="231" t="s">
        <v>224</v>
      </c>
      <c r="F340" s="231" t="s">
        <v>225</v>
      </c>
      <c r="G340" s="232" t="s">
        <v>1960</v>
      </c>
      <c r="H340" s="233">
        <v>321</v>
      </c>
    </row>
    <row r="341" spans="2:8">
      <c r="B341" s="229" t="s">
        <v>1283</v>
      </c>
      <c r="C341" s="230">
        <v>40</v>
      </c>
      <c r="D341" s="231" t="s">
        <v>2749</v>
      </c>
      <c r="E341" s="231" t="s">
        <v>226</v>
      </c>
      <c r="F341" s="231" t="s">
        <v>227</v>
      </c>
      <c r="G341" s="232" t="s">
        <v>1961</v>
      </c>
      <c r="H341" s="233">
        <v>349</v>
      </c>
    </row>
    <row r="342" spans="2:8">
      <c r="B342" s="229" t="s">
        <v>1282</v>
      </c>
      <c r="C342" s="230">
        <v>40</v>
      </c>
      <c r="D342" s="231" t="s">
        <v>2749</v>
      </c>
      <c r="E342" s="231" t="s">
        <v>228</v>
      </c>
      <c r="F342" s="231" t="s">
        <v>229</v>
      </c>
      <c r="G342" s="232" t="s">
        <v>1962</v>
      </c>
      <c r="H342" s="233">
        <v>394</v>
      </c>
    </row>
    <row r="343" spans="2:8">
      <c r="B343" s="229" t="s">
        <v>1281</v>
      </c>
      <c r="C343" s="230">
        <v>40</v>
      </c>
      <c r="D343" s="231" t="s">
        <v>2749</v>
      </c>
      <c r="E343" s="231" t="s">
        <v>230</v>
      </c>
      <c r="F343" s="231" t="s">
        <v>231</v>
      </c>
      <c r="G343" s="232" t="s">
        <v>1963</v>
      </c>
      <c r="H343" s="233">
        <v>398</v>
      </c>
    </row>
    <row r="344" spans="2:8">
      <c r="B344" s="229" t="s">
        <v>1280</v>
      </c>
      <c r="C344" s="230">
        <v>40</v>
      </c>
      <c r="D344" s="231" t="s">
        <v>2749</v>
      </c>
      <c r="E344" s="231" t="s">
        <v>232</v>
      </c>
      <c r="F344" s="231" t="s">
        <v>233</v>
      </c>
      <c r="G344" s="232" t="s">
        <v>1964</v>
      </c>
      <c r="H344" s="233">
        <v>527</v>
      </c>
    </row>
    <row r="345" spans="2:8">
      <c r="B345" s="229" t="s">
        <v>1279</v>
      </c>
      <c r="C345" s="230">
        <v>40</v>
      </c>
      <c r="D345" s="231" t="s">
        <v>2750</v>
      </c>
      <c r="E345" s="231" t="s">
        <v>214</v>
      </c>
      <c r="F345" s="231" t="s">
        <v>215</v>
      </c>
      <c r="G345" s="232" t="s">
        <v>1965</v>
      </c>
      <c r="H345" s="233">
        <v>260</v>
      </c>
    </row>
    <row r="346" spans="2:8">
      <c r="B346" s="229" t="s">
        <v>1278</v>
      </c>
      <c r="C346" s="230">
        <v>40</v>
      </c>
      <c r="D346" s="231" t="s">
        <v>2750</v>
      </c>
      <c r="E346" s="231" t="s">
        <v>216</v>
      </c>
      <c r="F346" s="231" t="s">
        <v>217</v>
      </c>
      <c r="G346" s="232" t="s">
        <v>1966</v>
      </c>
      <c r="H346" s="233">
        <v>313</v>
      </c>
    </row>
    <row r="347" spans="2:8">
      <c r="B347" s="229" t="s">
        <v>1277</v>
      </c>
      <c r="C347" s="230">
        <v>40</v>
      </c>
      <c r="D347" s="231" t="s">
        <v>2750</v>
      </c>
      <c r="E347" s="231" t="s">
        <v>218</v>
      </c>
      <c r="F347" s="231" t="s">
        <v>219</v>
      </c>
      <c r="G347" s="232" t="s">
        <v>1967</v>
      </c>
      <c r="H347" s="233">
        <v>318</v>
      </c>
    </row>
    <row r="348" spans="2:8">
      <c r="B348" s="229" t="s">
        <v>1276</v>
      </c>
      <c r="C348" s="230">
        <v>40</v>
      </c>
      <c r="D348" s="231" t="s">
        <v>2750</v>
      </c>
      <c r="E348" s="231" t="s">
        <v>220</v>
      </c>
      <c r="F348" s="231" t="s">
        <v>221</v>
      </c>
      <c r="G348" s="232" t="s">
        <v>1968</v>
      </c>
      <c r="H348" s="233">
        <v>367</v>
      </c>
    </row>
    <row r="349" spans="2:8">
      <c r="B349" s="229" t="s">
        <v>1275</v>
      </c>
      <c r="C349" s="230">
        <v>40</v>
      </c>
      <c r="D349" s="231" t="s">
        <v>2750</v>
      </c>
      <c r="E349" s="231" t="s">
        <v>222</v>
      </c>
      <c r="F349" s="231" t="s">
        <v>223</v>
      </c>
      <c r="G349" s="232" t="s">
        <v>1969</v>
      </c>
      <c r="H349" s="233">
        <v>389</v>
      </c>
    </row>
    <row r="350" spans="2:8">
      <c r="B350" s="229" t="s">
        <v>1274</v>
      </c>
      <c r="C350" s="230">
        <v>40</v>
      </c>
      <c r="D350" s="231" t="s">
        <v>2750</v>
      </c>
      <c r="E350" s="231" t="s">
        <v>224</v>
      </c>
      <c r="F350" s="231" t="s">
        <v>225</v>
      </c>
      <c r="G350" s="232" t="s">
        <v>1970</v>
      </c>
      <c r="H350" s="233">
        <v>427</v>
      </c>
    </row>
    <row r="351" spans="2:8">
      <c r="B351" s="229" t="s">
        <v>1273</v>
      </c>
      <c r="C351" s="230">
        <v>40</v>
      </c>
      <c r="D351" s="231" t="s">
        <v>2750</v>
      </c>
      <c r="E351" s="231" t="s">
        <v>226</v>
      </c>
      <c r="F351" s="231" t="s">
        <v>227</v>
      </c>
      <c r="G351" s="232" t="s">
        <v>1971</v>
      </c>
      <c r="H351" s="233">
        <v>480</v>
      </c>
    </row>
    <row r="352" spans="2:8">
      <c r="B352" s="229" t="s">
        <v>1272</v>
      </c>
      <c r="C352" s="230">
        <v>40</v>
      </c>
      <c r="D352" s="231" t="s">
        <v>2750</v>
      </c>
      <c r="E352" s="231" t="s">
        <v>228</v>
      </c>
      <c r="F352" s="231" t="s">
        <v>229</v>
      </c>
      <c r="G352" s="232" t="s">
        <v>1972</v>
      </c>
      <c r="H352" s="233">
        <v>569</v>
      </c>
    </row>
    <row r="353" spans="2:8">
      <c r="B353" s="229" t="s">
        <v>1271</v>
      </c>
      <c r="C353" s="230">
        <v>40</v>
      </c>
      <c r="D353" s="231" t="s">
        <v>2750</v>
      </c>
      <c r="E353" s="231" t="s">
        <v>230</v>
      </c>
      <c r="F353" s="231" t="s">
        <v>231</v>
      </c>
      <c r="G353" s="232" t="s">
        <v>1973</v>
      </c>
      <c r="H353" s="233">
        <v>575</v>
      </c>
    </row>
    <row r="354" spans="2:8">
      <c r="B354" s="229" t="s">
        <v>1270</v>
      </c>
      <c r="C354" s="230">
        <v>40</v>
      </c>
      <c r="D354" s="231" t="s">
        <v>2750</v>
      </c>
      <c r="E354" s="231" t="s">
        <v>232</v>
      </c>
      <c r="F354" s="231" t="s">
        <v>233</v>
      </c>
      <c r="G354" s="232" t="s">
        <v>1974</v>
      </c>
      <c r="H354" s="233">
        <v>765</v>
      </c>
    </row>
    <row r="355" spans="2:8">
      <c r="B355" s="229" t="s">
        <v>1269</v>
      </c>
      <c r="C355" s="230">
        <v>40</v>
      </c>
      <c r="D355" s="231" t="s">
        <v>2751</v>
      </c>
      <c r="E355" s="231" t="s">
        <v>214</v>
      </c>
      <c r="F355" s="231" t="s">
        <v>215</v>
      </c>
      <c r="G355" s="232" t="s">
        <v>1975</v>
      </c>
      <c r="H355" s="233">
        <v>321</v>
      </c>
    </row>
    <row r="356" spans="2:8">
      <c r="B356" s="229" t="s">
        <v>1268</v>
      </c>
      <c r="C356" s="230">
        <v>40</v>
      </c>
      <c r="D356" s="231" t="s">
        <v>2751</v>
      </c>
      <c r="E356" s="231" t="s">
        <v>216</v>
      </c>
      <c r="F356" s="231" t="s">
        <v>217</v>
      </c>
      <c r="G356" s="232" t="s">
        <v>1976</v>
      </c>
      <c r="H356" s="233">
        <v>395</v>
      </c>
    </row>
    <row r="357" spans="2:8">
      <c r="B357" s="229" t="s">
        <v>1267</v>
      </c>
      <c r="C357" s="230">
        <v>40</v>
      </c>
      <c r="D357" s="231" t="s">
        <v>2751</v>
      </c>
      <c r="E357" s="231" t="s">
        <v>218</v>
      </c>
      <c r="F357" s="231" t="s">
        <v>219</v>
      </c>
      <c r="G357" s="232" t="s">
        <v>1977</v>
      </c>
      <c r="H357" s="233">
        <v>402</v>
      </c>
    </row>
    <row r="358" spans="2:8">
      <c r="B358" s="229" t="s">
        <v>1266</v>
      </c>
      <c r="C358" s="230">
        <v>40</v>
      </c>
      <c r="D358" s="231" t="s">
        <v>2751</v>
      </c>
      <c r="E358" s="231" t="s">
        <v>220</v>
      </c>
      <c r="F358" s="231" t="s">
        <v>221</v>
      </c>
      <c r="G358" s="232" t="s">
        <v>1978</v>
      </c>
      <c r="H358" s="233">
        <v>491</v>
      </c>
    </row>
    <row r="359" spans="2:8">
      <c r="B359" s="229" t="s">
        <v>1265</v>
      </c>
      <c r="C359" s="230">
        <v>40</v>
      </c>
      <c r="D359" s="231" t="s">
        <v>2751</v>
      </c>
      <c r="E359" s="231" t="s">
        <v>222</v>
      </c>
      <c r="F359" s="231" t="s">
        <v>223</v>
      </c>
      <c r="G359" s="232" t="s">
        <v>1979</v>
      </c>
      <c r="H359" s="233">
        <v>533</v>
      </c>
    </row>
    <row r="360" spans="2:8">
      <c r="B360" s="229" t="s">
        <v>1264</v>
      </c>
      <c r="C360" s="230">
        <v>40</v>
      </c>
      <c r="D360" s="231" t="s">
        <v>2751</v>
      </c>
      <c r="E360" s="231" t="s">
        <v>224</v>
      </c>
      <c r="F360" s="231" t="s">
        <v>225</v>
      </c>
      <c r="G360" s="232" t="s">
        <v>1980</v>
      </c>
      <c r="H360" s="233">
        <v>590</v>
      </c>
    </row>
    <row r="361" spans="2:8">
      <c r="B361" s="229" t="s">
        <v>1263</v>
      </c>
      <c r="C361" s="230">
        <v>40</v>
      </c>
      <c r="D361" s="231" t="s">
        <v>2751</v>
      </c>
      <c r="E361" s="231" t="s">
        <v>226</v>
      </c>
      <c r="F361" s="231" t="s">
        <v>227</v>
      </c>
      <c r="G361" s="232" t="s">
        <v>1981</v>
      </c>
      <c r="H361" s="233">
        <v>664</v>
      </c>
    </row>
    <row r="362" spans="2:8">
      <c r="B362" s="229" t="s">
        <v>1262</v>
      </c>
      <c r="C362" s="230">
        <v>40</v>
      </c>
      <c r="D362" s="231" t="s">
        <v>2751</v>
      </c>
      <c r="E362" s="231" t="s">
        <v>228</v>
      </c>
      <c r="F362" s="231" t="s">
        <v>229</v>
      </c>
      <c r="G362" s="232" t="s">
        <v>1982</v>
      </c>
      <c r="H362" s="233">
        <v>786</v>
      </c>
    </row>
    <row r="363" spans="2:8">
      <c r="B363" s="229" t="s">
        <v>1261</v>
      </c>
      <c r="C363" s="230">
        <v>40</v>
      </c>
      <c r="D363" s="231" t="s">
        <v>2751</v>
      </c>
      <c r="E363" s="231" t="s">
        <v>230</v>
      </c>
      <c r="F363" s="231" t="s">
        <v>231</v>
      </c>
      <c r="G363" s="232" t="s">
        <v>1983</v>
      </c>
      <c r="H363" s="233">
        <v>795</v>
      </c>
    </row>
    <row r="364" spans="2:8">
      <c r="B364" s="229" t="s">
        <v>1260</v>
      </c>
      <c r="C364" s="230">
        <v>40</v>
      </c>
      <c r="D364" s="231" t="s">
        <v>2751</v>
      </c>
      <c r="E364" s="231" t="s">
        <v>232</v>
      </c>
      <c r="F364" s="231" t="s">
        <v>233</v>
      </c>
      <c r="G364" s="232" t="s">
        <v>1984</v>
      </c>
      <c r="H364" s="233">
        <v>1057</v>
      </c>
    </row>
    <row r="365" spans="2:8">
      <c r="B365" s="229" t="s">
        <v>1259</v>
      </c>
      <c r="C365" s="230">
        <v>40</v>
      </c>
      <c r="D365" s="231" t="s">
        <v>2752</v>
      </c>
      <c r="E365" s="231" t="s">
        <v>214</v>
      </c>
      <c r="F365" s="231" t="s">
        <v>215</v>
      </c>
      <c r="G365" s="232" t="s">
        <v>1985</v>
      </c>
      <c r="H365" s="233">
        <v>418</v>
      </c>
    </row>
    <row r="366" spans="2:8">
      <c r="B366" s="229" t="s">
        <v>1258</v>
      </c>
      <c r="C366" s="230">
        <v>40</v>
      </c>
      <c r="D366" s="231" t="s">
        <v>2752</v>
      </c>
      <c r="E366" s="231" t="s">
        <v>216</v>
      </c>
      <c r="F366" s="231" t="s">
        <v>217</v>
      </c>
      <c r="G366" s="232" t="s">
        <v>1986</v>
      </c>
      <c r="H366" s="233">
        <v>556</v>
      </c>
    </row>
    <row r="367" spans="2:8">
      <c r="B367" s="229" t="s">
        <v>1257</v>
      </c>
      <c r="C367" s="230">
        <v>40</v>
      </c>
      <c r="D367" s="231" t="s">
        <v>2752</v>
      </c>
      <c r="E367" s="231" t="s">
        <v>218</v>
      </c>
      <c r="F367" s="231" t="s">
        <v>219</v>
      </c>
      <c r="G367" s="232" t="s">
        <v>1987</v>
      </c>
      <c r="H367" s="233">
        <v>570</v>
      </c>
    </row>
    <row r="368" spans="2:8">
      <c r="B368" s="229" t="s">
        <v>1256</v>
      </c>
      <c r="C368" s="230">
        <v>40</v>
      </c>
      <c r="D368" s="231" t="s">
        <v>2752</v>
      </c>
      <c r="E368" s="231" t="s">
        <v>220</v>
      </c>
      <c r="F368" s="231" t="s">
        <v>221</v>
      </c>
      <c r="G368" s="232" t="s">
        <v>1988</v>
      </c>
      <c r="H368" s="233">
        <v>695</v>
      </c>
    </row>
    <row r="369" spans="2:8">
      <c r="B369" s="229" t="s">
        <v>1255</v>
      </c>
      <c r="C369" s="230">
        <v>40</v>
      </c>
      <c r="D369" s="231" t="s">
        <v>2752</v>
      </c>
      <c r="E369" s="231" t="s">
        <v>222</v>
      </c>
      <c r="F369" s="231" t="s">
        <v>223</v>
      </c>
      <c r="G369" s="232" t="s">
        <v>1989</v>
      </c>
      <c r="H369" s="233">
        <v>755</v>
      </c>
    </row>
    <row r="370" spans="2:8">
      <c r="B370" s="229" t="s">
        <v>1254</v>
      </c>
      <c r="C370" s="230">
        <v>40</v>
      </c>
      <c r="D370" s="231" t="s">
        <v>2752</v>
      </c>
      <c r="E370" s="231" t="s">
        <v>224</v>
      </c>
      <c r="F370" s="231" t="s">
        <v>225</v>
      </c>
      <c r="G370" s="232" t="s">
        <v>1990</v>
      </c>
      <c r="H370" s="233">
        <v>834</v>
      </c>
    </row>
    <row r="371" spans="2:8">
      <c r="B371" s="229" t="s">
        <v>1253</v>
      </c>
      <c r="C371" s="230">
        <v>40</v>
      </c>
      <c r="D371" s="231" t="s">
        <v>2752</v>
      </c>
      <c r="E371" s="231" t="s">
        <v>226</v>
      </c>
      <c r="F371" s="231" t="s">
        <v>227</v>
      </c>
      <c r="G371" s="232" t="s">
        <v>1991</v>
      </c>
      <c r="H371" s="233">
        <v>940</v>
      </c>
    </row>
    <row r="372" spans="2:8">
      <c r="B372" s="229" t="s">
        <v>1252</v>
      </c>
      <c r="C372" s="230">
        <v>40</v>
      </c>
      <c r="D372" s="231" t="s">
        <v>2752</v>
      </c>
      <c r="E372" s="231" t="s">
        <v>228</v>
      </c>
      <c r="F372" s="231" t="s">
        <v>229</v>
      </c>
      <c r="G372" s="232" t="s">
        <v>1992</v>
      </c>
      <c r="H372" s="233">
        <v>1111</v>
      </c>
    </row>
    <row r="373" spans="2:8">
      <c r="B373" s="229" t="s">
        <v>1251</v>
      </c>
      <c r="C373" s="230">
        <v>40</v>
      </c>
      <c r="D373" s="231" t="s">
        <v>2752</v>
      </c>
      <c r="E373" s="231" t="s">
        <v>230</v>
      </c>
      <c r="F373" s="231" t="s">
        <v>231</v>
      </c>
      <c r="G373" s="232" t="s">
        <v>1993</v>
      </c>
      <c r="H373" s="233">
        <v>1125</v>
      </c>
    </row>
    <row r="374" spans="2:8">
      <c r="B374" s="229" t="s">
        <v>1250</v>
      </c>
      <c r="C374" s="230">
        <v>40</v>
      </c>
      <c r="D374" s="231" t="s">
        <v>2752</v>
      </c>
      <c r="E374" s="231" t="s">
        <v>232</v>
      </c>
      <c r="F374" s="231" t="s">
        <v>233</v>
      </c>
      <c r="G374" s="232" t="s">
        <v>1994</v>
      </c>
      <c r="H374" s="233">
        <v>1494</v>
      </c>
    </row>
    <row r="375" spans="2:8">
      <c r="B375" s="229" t="s">
        <v>1249</v>
      </c>
      <c r="C375" s="230">
        <v>40</v>
      </c>
      <c r="D375" s="231" t="s">
        <v>2753</v>
      </c>
      <c r="E375" s="231" t="s">
        <v>214</v>
      </c>
      <c r="F375" s="231" t="s">
        <v>215</v>
      </c>
      <c r="G375" s="232" t="s">
        <v>1995</v>
      </c>
      <c r="H375" s="233">
        <v>559</v>
      </c>
    </row>
    <row r="376" spans="2:8">
      <c r="B376" s="229" t="s">
        <v>1248</v>
      </c>
      <c r="C376" s="230">
        <v>40</v>
      </c>
      <c r="D376" s="231" t="s">
        <v>2753</v>
      </c>
      <c r="E376" s="231" t="s">
        <v>216</v>
      </c>
      <c r="F376" s="231" t="s">
        <v>217</v>
      </c>
      <c r="G376" s="232" t="s">
        <v>1996</v>
      </c>
      <c r="H376" s="233">
        <v>745</v>
      </c>
    </row>
    <row r="377" spans="2:8">
      <c r="B377" s="229" t="s">
        <v>1247</v>
      </c>
      <c r="C377" s="230">
        <v>40</v>
      </c>
      <c r="D377" s="231" t="s">
        <v>2753</v>
      </c>
      <c r="E377" s="231" t="s">
        <v>218</v>
      </c>
      <c r="F377" s="231" t="s">
        <v>219</v>
      </c>
      <c r="G377" s="232" t="s">
        <v>1997</v>
      </c>
      <c r="H377" s="233">
        <v>763</v>
      </c>
    </row>
    <row r="378" spans="2:8">
      <c r="B378" s="229" t="s">
        <v>1246</v>
      </c>
      <c r="C378" s="230">
        <v>40</v>
      </c>
      <c r="D378" s="231" t="s">
        <v>2753</v>
      </c>
      <c r="E378" s="231" t="s">
        <v>220</v>
      </c>
      <c r="F378" s="231" t="s">
        <v>221</v>
      </c>
      <c r="G378" s="232" t="s">
        <v>1998</v>
      </c>
      <c r="H378" s="233">
        <v>931</v>
      </c>
    </row>
    <row r="379" spans="2:8">
      <c r="B379" s="229" t="s">
        <v>1245</v>
      </c>
      <c r="C379" s="230">
        <v>40</v>
      </c>
      <c r="D379" s="231" t="s">
        <v>2753</v>
      </c>
      <c r="E379" s="231" t="s">
        <v>222</v>
      </c>
      <c r="F379" s="231" t="s">
        <v>223</v>
      </c>
      <c r="G379" s="232" t="s">
        <v>1999</v>
      </c>
      <c r="H379" s="233">
        <v>1011</v>
      </c>
    </row>
    <row r="380" spans="2:8">
      <c r="B380" s="229" t="s">
        <v>1244</v>
      </c>
      <c r="C380" s="230">
        <v>40</v>
      </c>
      <c r="D380" s="231" t="s">
        <v>2753</v>
      </c>
      <c r="E380" s="231" t="s">
        <v>224</v>
      </c>
      <c r="F380" s="231" t="s">
        <v>225</v>
      </c>
      <c r="G380" s="232" t="s">
        <v>2000</v>
      </c>
      <c r="H380" s="233">
        <v>1117</v>
      </c>
    </row>
    <row r="381" spans="2:8">
      <c r="B381" s="229" t="s">
        <v>1243</v>
      </c>
      <c r="C381" s="230">
        <v>40</v>
      </c>
      <c r="D381" s="231" t="s">
        <v>2753</v>
      </c>
      <c r="E381" s="231" t="s">
        <v>226</v>
      </c>
      <c r="F381" s="231" t="s">
        <v>227</v>
      </c>
      <c r="G381" s="232" t="s">
        <v>2001</v>
      </c>
      <c r="H381" s="233">
        <v>1259</v>
      </c>
    </row>
    <row r="382" spans="2:8">
      <c r="B382" s="229" t="s">
        <v>1242</v>
      </c>
      <c r="C382" s="230">
        <v>40</v>
      </c>
      <c r="D382" s="231" t="s">
        <v>2753</v>
      </c>
      <c r="E382" s="231" t="s">
        <v>228</v>
      </c>
      <c r="F382" s="231" t="s">
        <v>229</v>
      </c>
      <c r="G382" s="232" t="s">
        <v>2002</v>
      </c>
      <c r="H382" s="233">
        <v>1489</v>
      </c>
    </row>
    <row r="383" spans="2:8">
      <c r="B383" s="229" t="s">
        <v>1241</v>
      </c>
      <c r="C383" s="230">
        <v>40</v>
      </c>
      <c r="D383" s="231" t="s">
        <v>2753</v>
      </c>
      <c r="E383" s="231" t="s">
        <v>230</v>
      </c>
      <c r="F383" s="231" t="s">
        <v>231</v>
      </c>
      <c r="G383" s="232" t="s">
        <v>2003</v>
      </c>
      <c r="H383" s="233">
        <v>1507</v>
      </c>
    </row>
    <row r="384" spans="2:8">
      <c r="B384" s="229" t="s">
        <v>1240</v>
      </c>
      <c r="C384" s="230">
        <v>40</v>
      </c>
      <c r="D384" s="231" t="s">
        <v>2753</v>
      </c>
      <c r="E384" s="231" t="s">
        <v>232</v>
      </c>
      <c r="F384" s="231" t="s">
        <v>233</v>
      </c>
      <c r="G384" s="232" t="s">
        <v>2004</v>
      </c>
      <c r="H384" s="233">
        <v>2003</v>
      </c>
    </row>
    <row r="385" spans="2:8">
      <c r="B385" s="229" t="s">
        <v>1239</v>
      </c>
      <c r="C385" s="230">
        <v>40</v>
      </c>
      <c r="D385" s="231" t="s">
        <v>2754</v>
      </c>
      <c r="E385" s="231" t="s">
        <v>214</v>
      </c>
      <c r="F385" s="231" t="s">
        <v>215</v>
      </c>
      <c r="G385" s="232" t="s">
        <v>2005</v>
      </c>
      <c r="H385" s="233">
        <v>790</v>
      </c>
    </row>
    <row r="386" spans="2:8">
      <c r="B386" s="229" t="s">
        <v>1238</v>
      </c>
      <c r="C386" s="230">
        <v>40</v>
      </c>
      <c r="D386" s="231" t="s">
        <v>2754</v>
      </c>
      <c r="E386" s="231" t="s">
        <v>216</v>
      </c>
      <c r="F386" s="231" t="s">
        <v>217</v>
      </c>
      <c r="G386" s="232" t="s">
        <v>2006</v>
      </c>
      <c r="H386" s="233">
        <v>1052</v>
      </c>
    </row>
    <row r="387" spans="2:8">
      <c r="B387" s="229" t="s">
        <v>1237</v>
      </c>
      <c r="C387" s="230">
        <v>40</v>
      </c>
      <c r="D387" s="231" t="s">
        <v>2754</v>
      </c>
      <c r="E387" s="231" t="s">
        <v>218</v>
      </c>
      <c r="F387" s="231" t="s">
        <v>219</v>
      </c>
      <c r="G387" s="232" t="s">
        <v>2007</v>
      </c>
      <c r="H387" s="233">
        <v>1079</v>
      </c>
    </row>
    <row r="388" spans="2:8">
      <c r="B388" s="229" t="s">
        <v>1236</v>
      </c>
      <c r="C388" s="230">
        <v>40</v>
      </c>
      <c r="D388" s="231" t="s">
        <v>2754</v>
      </c>
      <c r="E388" s="231" t="s">
        <v>220</v>
      </c>
      <c r="F388" s="231" t="s">
        <v>221</v>
      </c>
      <c r="G388" s="232" t="s">
        <v>2008</v>
      </c>
      <c r="H388" s="233">
        <v>1314</v>
      </c>
    </row>
    <row r="389" spans="2:8">
      <c r="B389" s="229" t="s">
        <v>1235</v>
      </c>
      <c r="C389" s="230">
        <v>40</v>
      </c>
      <c r="D389" s="231" t="s">
        <v>2754</v>
      </c>
      <c r="E389" s="231" t="s">
        <v>222</v>
      </c>
      <c r="F389" s="231" t="s">
        <v>223</v>
      </c>
      <c r="G389" s="232" t="s">
        <v>2009</v>
      </c>
      <c r="H389" s="233">
        <v>1428</v>
      </c>
    </row>
    <row r="390" spans="2:8">
      <c r="B390" s="229" t="s">
        <v>1234</v>
      </c>
      <c r="C390" s="230">
        <v>40</v>
      </c>
      <c r="D390" s="231" t="s">
        <v>2754</v>
      </c>
      <c r="E390" s="231" t="s">
        <v>224</v>
      </c>
      <c r="F390" s="231" t="s">
        <v>225</v>
      </c>
      <c r="G390" s="232" t="s">
        <v>2010</v>
      </c>
      <c r="H390" s="233">
        <v>1576</v>
      </c>
    </row>
    <row r="391" spans="2:8">
      <c r="B391" s="229" t="s">
        <v>1233</v>
      </c>
      <c r="C391" s="230">
        <v>40</v>
      </c>
      <c r="D391" s="231" t="s">
        <v>2754</v>
      </c>
      <c r="E391" s="231" t="s">
        <v>226</v>
      </c>
      <c r="F391" s="231" t="s">
        <v>227</v>
      </c>
      <c r="G391" s="232" t="s">
        <v>2011</v>
      </c>
      <c r="H391" s="233">
        <v>1778</v>
      </c>
    </row>
    <row r="392" spans="2:8">
      <c r="B392" s="229" t="s">
        <v>1232</v>
      </c>
      <c r="C392" s="230">
        <v>40</v>
      </c>
      <c r="D392" s="231" t="s">
        <v>2754</v>
      </c>
      <c r="E392" s="231" t="s">
        <v>228</v>
      </c>
      <c r="F392" s="231" t="s">
        <v>229</v>
      </c>
      <c r="G392" s="232" t="s">
        <v>2012</v>
      </c>
      <c r="H392" s="233">
        <v>2100</v>
      </c>
    </row>
    <row r="393" spans="2:8">
      <c r="B393" s="229" t="s">
        <v>1231</v>
      </c>
      <c r="C393" s="230">
        <v>40</v>
      </c>
      <c r="D393" s="231" t="s">
        <v>2754</v>
      </c>
      <c r="E393" s="231" t="s">
        <v>230</v>
      </c>
      <c r="F393" s="231" t="s">
        <v>231</v>
      </c>
      <c r="G393" s="232" t="s">
        <v>2013</v>
      </c>
      <c r="H393" s="233">
        <v>2127</v>
      </c>
    </row>
    <row r="394" spans="2:8">
      <c r="B394" s="229" t="s">
        <v>1230</v>
      </c>
      <c r="C394" s="230">
        <v>40</v>
      </c>
      <c r="D394" s="231" t="s">
        <v>2754</v>
      </c>
      <c r="E394" s="231" t="s">
        <v>232</v>
      </c>
      <c r="F394" s="231" t="s">
        <v>233</v>
      </c>
      <c r="G394" s="232" t="s">
        <v>2014</v>
      </c>
      <c r="H394" s="233">
        <v>2826</v>
      </c>
    </row>
    <row r="395" spans="2:8">
      <c r="B395" s="229" t="s">
        <v>1229</v>
      </c>
      <c r="C395" s="230">
        <v>40</v>
      </c>
      <c r="D395" s="231" t="s">
        <v>2755</v>
      </c>
      <c r="E395" s="231" t="s">
        <v>214</v>
      </c>
      <c r="F395" s="231" t="s">
        <v>215</v>
      </c>
      <c r="G395" s="232" t="s">
        <v>2015</v>
      </c>
      <c r="H395" s="233">
        <v>921</v>
      </c>
    </row>
    <row r="396" spans="2:8">
      <c r="B396" s="229" t="s">
        <v>1228</v>
      </c>
      <c r="C396" s="230">
        <v>40</v>
      </c>
      <c r="D396" s="231" t="s">
        <v>2755</v>
      </c>
      <c r="E396" s="231" t="s">
        <v>216</v>
      </c>
      <c r="F396" s="231" t="s">
        <v>217</v>
      </c>
      <c r="G396" s="232" t="s">
        <v>2016</v>
      </c>
      <c r="H396" s="233">
        <v>1226</v>
      </c>
    </row>
    <row r="397" spans="2:8">
      <c r="B397" s="229" t="s">
        <v>1227</v>
      </c>
      <c r="C397" s="230">
        <v>40</v>
      </c>
      <c r="D397" s="231" t="s">
        <v>2755</v>
      </c>
      <c r="E397" s="231" t="s">
        <v>218</v>
      </c>
      <c r="F397" s="231" t="s">
        <v>219</v>
      </c>
      <c r="G397" s="232" t="s">
        <v>2017</v>
      </c>
      <c r="H397" s="233">
        <v>1258</v>
      </c>
    </row>
    <row r="398" spans="2:8">
      <c r="B398" s="229" t="s">
        <v>1226</v>
      </c>
      <c r="C398" s="230">
        <v>40</v>
      </c>
      <c r="D398" s="231" t="s">
        <v>2755</v>
      </c>
      <c r="E398" s="231" t="s">
        <v>220</v>
      </c>
      <c r="F398" s="231" t="s">
        <v>221</v>
      </c>
      <c r="G398" s="232" t="s">
        <v>2018</v>
      </c>
      <c r="H398" s="233">
        <v>1532</v>
      </c>
    </row>
    <row r="399" spans="2:8">
      <c r="B399" s="229" t="s">
        <v>1225</v>
      </c>
      <c r="C399" s="230">
        <v>40</v>
      </c>
      <c r="D399" s="231" t="s">
        <v>2755</v>
      </c>
      <c r="E399" s="231" t="s">
        <v>222</v>
      </c>
      <c r="F399" s="231" t="s">
        <v>223</v>
      </c>
      <c r="G399" s="232" t="s">
        <v>2019</v>
      </c>
      <c r="H399" s="233">
        <v>1665</v>
      </c>
    </row>
    <row r="400" spans="2:8">
      <c r="B400" s="229" t="s">
        <v>1224</v>
      </c>
      <c r="C400" s="230">
        <v>40</v>
      </c>
      <c r="D400" s="231" t="s">
        <v>2755</v>
      </c>
      <c r="E400" s="231" t="s">
        <v>224</v>
      </c>
      <c r="F400" s="231" t="s">
        <v>225</v>
      </c>
      <c r="G400" s="232" t="s">
        <v>2020</v>
      </c>
      <c r="H400" s="233">
        <v>1837</v>
      </c>
    </row>
    <row r="401" spans="2:8">
      <c r="B401" s="229" t="s">
        <v>1223</v>
      </c>
      <c r="C401" s="230">
        <v>40</v>
      </c>
      <c r="D401" s="231" t="s">
        <v>2755</v>
      </c>
      <c r="E401" s="231" t="s">
        <v>226</v>
      </c>
      <c r="F401" s="231" t="s">
        <v>227</v>
      </c>
      <c r="G401" s="232" t="s">
        <v>2021</v>
      </c>
      <c r="H401" s="233">
        <v>2072</v>
      </c>
    </row>
    <row r="402" spans="2:8">
      <c r="B402" s="229" t="s">
        <v>1222</v>
      </c>
      <c r="C402" s="230">
        <v>40</v>
      </c>
      <c r="D402" s="231" t="s">
        <v>2755</v>
      </c>
      <c r="E402" s="231" t="s">
        <v>228</v>
      </c>
      <c r="F402" s="231" t="s">
        <v>229</v>
      </c>
      <c r="G402" s="232" t="s">
        <v>2022</v>
      </c>
      <c r="H402" s="233">
        <v>2447</v>
      </c>
    </row>
    <row r="403" spans="2:8">
      <c r="B403" s="229" t="s">
        <v>1221</v>
      </c>
      <c r="C403" s="230">
        <v>40</v>
      </c>
      <c r="D403" s="231" t="s">
        <v>2755</v>
      </c>
      <c r="E403" s="231" t="s">
        <v>230</v>
      </c>
      <c r="F403" s="231" t="s">
        <v>231</v>
      </c>
      <c r="G403" s="232" t="s">
        <v>2023</v>
      </c>
      <c r="H403" s="233">
        <v>2479</v>
      </c>
    </row>
    <row r="404" spans="2:8">
      <c r="B404" s="229" t="s">
        <v>1220</v>
      </c>
      <c r="C404" s="230">
        <v>40</v>
      </c>
      <c r="D404" s="231" t="s">
        <v>2755</v>
      </c>
      <c r="E404" s="231" t="s">
        <v>232</v>
      </c>
      <c r="F404" s="231" t="s">
        <v>233</v>
      </c>
      <c r="G404" s="232" t="s">
        <v>2024</v>
      </c>
      <c r="H404" s="233">
        <v>3293</v>
      </c>
    </row>
    <row r="405" spans="2:8">
      <c r="B405" s="229" t="s">
        <v>1219</v>
      </c>
      <c r="C405" s="230">
        <v>55</v>
      </c>
      <c r="D405" s="231" t="s">
        <v>2748</v>
      </c>
      <c r="E405" s="231" t="s">
        <v>234</v>
      </c>
      <c r="F405" s="231" t="s">
        <v>235</v>
      </c>
      <c r="G405" s="232" t="s">
        <v>2025</v>
      </c>
      <c r="H405" s="233">
        <v>177</v>
      </c>
    </row>
    <row r="406" spans="2:8">
      <c r="B406" s="229" t="s">
        <v>1218</v>
      </c>
      <c r="C406" s="230">
        <v>55</v>
      </c>
      <c r="D406" s="231" t="s">
        <v>2748</v>
      </c>
      <c r="E406" s="231" t="s">
        <v>236</v>
      </c>
      <c r="F406" s="231" t="s">
        <v>237</v>
      </c>
      <c r="G406" s="232" t="s">
        <v>2026</v>
      </c>
      <c r="H406" s="233">
        <v>202</v>
      </c>
    </row>
    <row r="407" spans="2:8">
      <c r="B407" s="229" t="s">
        <v>1217</v>
      </c>
      <c r="C407" s="230">
        <v>55</v>
      </c>
      <c r="D407" s="231" t="s">
        <v>2748</v>
      </c>
      <c r="E407" s="231" t="s">
        <v>238</v>
      </c>
      <c r="F407" s="231" t="s">
        <v>239</v>
      </c>
      <c r="G407" s="232" t="s">
        <v>2027</v>
      </c>
      <c r="H407" s="233">
        <v>205</v>
      </c>
    </row>
    <row r="408" spans="2:8">
      <c r="B408" s="229" t="s">
        <v>1216</v>
      </c>
      <c r="C408" s="230">
        <v>55</v>
      </c>
      <c r="D408" s="231" t="s">
        <v>2748</v>
      </c>
      <c r="E408" s="231" t="s">
        <v>240</v>
      </c>
      <c r="F408" s="231" t="s">
        <v>241</v>
      </c>
      <c r="G408" s="232" t="s">
        <v>2028</v>
      </c>
      <c r="H408" s="233">
        <v>227</v>
      </c>
    </row>
    <row r="409" spans="2:8">
      <c r="B409" s="229" t="s">
        <v>1215</v>
      </c>
      <c r="C409" s="230">
        <v>55</v>
      </c>
      <c r="D409" s="231" t="s">
        <v>2748</v>
      </c>
      <c r="E409" s="231" t="s">
        <v>242</v>
      </c>
      <c r="F409" s="231" t="s">
        <v>243</v>
      </c>
      <c r="G409" s="232" t="s">
        <v>2029</v>
      </c>
      <c r="H409" s="233">
        <v>239</v>
      </c>
    </row>
    <row r="410" spans="2:8">
      <c r="B410" s="229" t="s">
        <v>1214</v>
      </c>
      <c r="C410" s="230">
        <v>55</v>
      </c>
      <c r="D410" s="231" t="s">
        <v>2748</v>
      </c>
      <c r="E410" s="231" t="s">
        <v>244</v>
      </c>
      <c r="F410" s="231" t="s">
        <v>245</v>
      </c>
      <c r="G410" s="232" t="s">
        <v>2030</v>
      </c>
      <c r="H410" s="233">
        <v>252</v>
      </c>
    </row>
    <row r="411" spans="2:8">
      <c r="B411" s="229" t="s">
        <v>1213</v>
      </c>
      <c r="C411" s="230">
        <v>55</v>
      </c>
      <c r="D411" s="231" t="s">
        <v>2748</v>
      </c>
      <c r="E411" s="231" t="s">
        <v>246</v>
      </c>
      <c r="F411" s="231" t="s">
        <v>247</v>
      </c>
      <c r="G411" s="232" t="s">
        <v>2031</v>
      </c>
      <c r="H411" s="233">
        <v>272</v>
      </c>
    </row>
    <row r="412" spans="2:8">
      <c r="B412" s="229" t="s">
        <v>1212</v>
      </c>
      <c r="C412" s="230">
        <v>55</v>
      </c>
      <c r="D412" s="231" t="s">
        <v>2748</v>
      </c>
      <c r="E412" s="231" t="s">
        <v>248</v>
      </c>
      <c r="F412" s="231" t="s">
        <v>249</v>
      </c>
      <c r="G412" s="232" t="s">
        <v>2032</v>
      </c>
      <c r="H412" s="233">
        <v>303</v>
      </c>
    </row>
    <row r="413" spans="2:8">
      <c r="B413" s="229" t="s">
        <v>1211</v>
      </c>
      <c r="C413" s="230">
        <v>55</v>
      </c>
      <c r="D413" s="231" t="s">
        <v>2748</v>
      </c>
      <c r="E413" s="231" t="s">
        <v>250</v>
      </c>
      <c r="F413" s="231" t="s">
        <v>251</v>
      </c>
      <c r="G413" s="232" t="s">
        <v>2033</v>
      </c>
      <c r="H413" s="233">
        <v>305</v>
      </c>
    </row>
    <row r="414" spans="2:8">
      <c r="B414" s="229" t="s">
        <v>1210</v>
      </c>
      <c r="C414" s="230">
        <v>55</v>
      </c>
      <c r="D414" s="231" t="s">
        <v>2748</v>
      </c>
      <c r="E414" s="231" t="s">
        <v>252</v>
      </c>
      <c r="F414" s="231" t="s">
        <v>253</v>
      </c>
      <c r="G414" s="232" t="s">
        <v>2034</v>
      </c>
      <c r="H414" s="233">
        <v>372</v>
      </c>
    </row>
    <row r="415" spans="2:8">
      <c r="B415" s="229" t="s">
        <v>1209</v>
      </c>
      <c r="C415" s="230">
        <v>55</v>
      </c>
      <c r="D415" s="231" t="s">
        <v>2749</v>
      </c>
      <c r="E415" s="231" t="s">
        <v>234</v>
      </c>
      <c r="F415" s="231" t="s">
        <v>235</v>
      </c>
      <c r="G415" s="232" t="s">
        <v>2035</v>
      </c>
      <c r="H415" s="233">
        <v>211</v>
      </c>
    </row>
    <row r="416" spans="2:8">
      <c r="B416" s="229" t="s">
        <v>1208</v>
      </c>
      <c r="C416" s="230">
        <v>55</v>
      </c>
      <c r="D416" s="231" t="s">
        <v>2749</v>
      </c>
      <c r="E416" s="231" t="s">
        <v>236</v>
      </c>
      <c r="F416" s="231" t="s">
        <v>237</v>
      </c>
      <c r="G416" s="232" t="s">
        <v>2036</v>
      </c>
      <c r="H416" s="233">
        <v>247</v>
      </c>
    </row>
    <row r="417" spans="2:8">
      <c r="B417" s="229" t="s">
        <v>1207</v>
      </c>
      <c r="C417" s="230">
        <v>55</v>
      </c>
      <c r="D417" s="231" t="s">
        <v>2749</v>
      </c>
      <c r="E417" s="231" t="s">
        <v>238</v>
      </c>
      <c r="F417" s="231" t="s">
        <v>239</v>
      </c>
      <c r="G417" s="232" t="s">
        <v>2037</v>
      </c>
      <c r="H417" s="233">
        <v>251</v>
      </c>
    </row>
    <row r="418" spans="2:8">
      <c r="B418" s="229" t="s">
        <v>1206</v>
      </c>
      <c r="C418" s="230">
        <v>55</v>
      </c>
      <c r="D418" s="231" t="s">
        <v>2749</v>
      </c>
      <c r="E418" s="231" t="s">
        <v>240</v>
      </c>
      <c r="F418" s="231" t="s">
        <v>241</v>
      </c>
      <c r="G418" s="232" t="s">
        <v>2038</v>
      </c>
      <c r="H418" s="233">
        <v>283</v>
      </c>
    </row>
    <row r="419" spans="2:8">
      <c r="B419" s="229" t="s">
        <v>1205</v>
      </c>
      <c r="C419" s="230">
        <v>55</v>
      </c>
      <c r="D419" s="231" t="s">
        <v>2749</v>
      </c>
      <c r="E419" s="231" t="s">
        <v>242</v>
      </c>
      <c r="F419" s="231" t="s">
        <v>243</v>
      </c>
      <c r="G419" s="232" t="s">
        <v>2039</v>
      </c>
      <c r="H419" s="233">
        <v>299</v>
      </c>
    </row>
    <row r="420" spans="2:8">
      <c r="B420" s="229" t="s">
        <v>1204</v>
      </c>
      <c r="C420" s="230">
        <v>55</v>
      </c>
      <c r="D420" s="231" t="s">
        <v>2749</v>
      </c>
      <c r="E420" s="231" t="s">
        <v>244</v>
      </c>
      <c r="F420" s="231" t="s">
        <v>245</v>
      </c>
      <c r="G420" s="232" t="s">
        <v>2040</v>
      </c>
      <c r="H420" s="233">
        <v>318</v>
      </c>
    </row>
    <row r="421" spans="2:8">
      <c r="B421" s="229" t="s">
        <v>1203</v>
      </c>
      <c r="C421" s="230">
        <v>55</v>
      </c>
      <c r="D421" s="231" t="s">
        <v>2749</v>
      </c>
      <c r="E421" s="231" t="s">
        <v>246</v>
      </c>
      <c r="F421" s="231" t="s">
        <v>247</v>
      </c>
      <c r="G421" s="232" t="s">
        <v>2041</v>
      </c>
      <c r="H421" s="233">
        <v>347</v>
      </c>
    </row>
    <row r="422" spans="2:8">
      <c r="B422" s="229" t="s">
        <v>1202</v>
      </c>
      <c r="C422" s="230">
        <v>55</v>
      </c>
      <c r="D422" s="231" t="s">
        <v>2749</v>
      </c>
      <c r="E422" s="231" t="s">
        <v>248</v>
      </c>
      <c r="F422" s="231" t="s">
        <v>249</v>
      </c>
      <c r="G422" s="232" t="s">
        <v>2042</v>
      </c>
      <c r="H422" s="233">
        <v>390</v>
      </c>
    </row>
    <row r="423" spans="2:8">
      <c r="B423" s="229" t="s">
        <v>1201</v>
      </c>
      <c r="C423" s="230">
        <v>55</v>
      </c>
      <c r="D423" s="231" t="s">
        <v>2749</v>
      </c>
      <c r="E423" s="231" t="s">
        <v>250</v>
      </c>
      <c r="F423" s="231" t="s">
        <v>251</v>
      </c>
      <c r="G423" s="232" t="s">
        <v>2043</v>
      </c>
      <c r="H423" s="233">
        <v>394</v>
      </c>
    </row>
    <row r="424" spans="2:8">
      <c r="B424" s="229" t="s">
        <v>1200</v>
      </c>
      <c r="C424" s="230">
        <v>55</v>
      </c>
      <c r="D424" s="231" t="s">
        <v>2749</v>
      </c>
      <c r="E424" s="231" t="s">
        <v>252</v>
      </c>
      <c r="F424" s="231" t="s">
        <v>253</v>
      </c>
      <c r="G424" s="232" t="s">
        <v>2044</v>
      </c>
      <c r="H424" s="233">
        <v>519</v>
      </c>
    </row>
    <row r="425" spans="2:8">
      <c r="B425" s="229" t="s">
        <v>1199</v>
      </c>
      <c r="C425" s="230">
        <v>55</v>
      </c>
      <c r="D425" s="231" t="s">
        <v>2750</v>
      </c>
      <c r="E425" s="231" t="s">
        <v>234</v>
      </c>
      <c r="F425" s="231" t="s">
        <v>235</v>
      </c>
      <c r="G425" s="232" t="s">
        <v>2045</v>
      </c>
      <c r="H425" s="233">
        <v>261</v>
      </c>
    </row>
    <row r="426" spans="2:8">
      <c r="B426" s="229" t="s">
        <v>1198</v>
      </c>
      <c r="C426" s="230">
        <v>55</v>
      </c>
      <c r="D426" s="231" t="s">
        <v>2750</v>
      </c>
      <c r="E426" s="231" t="s">
        <v>236</v>
      </c>
      <c r="F426" s="231" t="s">
        <v>237</v>
      </c>
      <c r="G426" s="232" t="s">
        <v>2046</v>
      </c>
      <c r="H426" s="233">
        <v>313</v>
      </c>
    </row>
    <row r="427" spans="2:8">
      <c r="B427" s="229" t="s">
        <v>1197</v>
      </c>
      <c r="C427" s="230">
        <v>55</v>
      </c>
      <c r="D427" s="231" t="s">
        <v>2750</v>
      </c>
      <c r="E427" s="231" t="s">
        <v>238</v>
      </c>
      <c r="F427" s="231" t="s">
        <v>239</v>
      </c>
      <c r="G427" s="232" t="s">
        <v>2047</v>
      </c>
      <c r="H427" s="233">
        <v>319</v>
      </c>
    </row>
    <row r="428" spans="2:8">
      <c r="B428" s="229" t="s">
        <v>1196</v>
      </c>
      <c r="C428" s="230">
        <v>55</v>
      </c>
      <c r="D428" s="231" t="s">
        <v>2750</v>
      </c>
      <c r="E428" s="231" t="s">
        <v>240</v>
      </c>
      <c r="F428" s="231" t="s">
        <v>241</v>
      </c>
      <c r="G428" s="232" t="s">
        <v>2048</v>
      </c>
      <c r="H428" s="233">
        <v>365</v>
      </c>
    </row>
    <row r="429" spans="2:8">
      <c r="B429" s="229" t="s">
        <v>1195</v>
      </c>
      <c r="C429" s="230">
        <v>55</v>
      </c>
      <c r="D429" s="231" t="s">
        <v>2750</v>
      </c>
      <c r="E429" s="231" t="s">
        <v>242</v>
      </c>
      <c r="F429" s="231" t="s">
        <v>243</v>
      </c>
      <c r="G429" s="232" t="s">
        <v>2049</v>
      </c>
      <c r="H429" s="233">
        <v>388</v>
      </c>
    </row>
    <row r="430" spans="2:8">
      <c r="B430" s="229" t="s">
        <v>1194</v>
      </c>
      <c r="C430" s="230">
        <v>55</v>
      </c>
      <c r="D430" s="231" t="s">
        <v>2750</v>
      </c>
      <c r="E430" s="231" t="s">
        <v>244</v>
      </c>
      <c r="F430" s="231" t="s">
        <v>245</v>
      </c>
      <c r="G430" s="232" t="s">
        <v>2050</v>
      </c>
      <c r="H430" s="233">
        <v>422</v>
      </c>
    </row>
    <row r="431" spans="2:8">
      <c r="B431" s="229" t="s">
        <v>1193</v>
      </c>
      <c r="C431" s="230">
        <v>55</v>
      </c>
      <c r="D431" s="231" t="s">
        <v>2750</v>
      </c>
      <c r="E431" s="231" t="s">
        <v>246</v>
      </c>
      <c r="F431" s="231" t="s">
        <v>247</v>
      </c>
      <c r="G431" s="232" t="s">
        <v>2051</v>
      </c>
      <c r="H431" s="233">
        <v>477</v>
      </c>
    </row>
    <row r="432" spans="2:8">
      <c r="B432" s="229" t="s">
        <v>1192</v>
      </c>
      <c r="C432" s="230">
        <v>55</v>
      </c>
      <c r="D432" s="231" t="s">
        <v>2750</v>
      </c>
      <c r="E432" s="231" t="s">
        <v>248</v>
      </c>
      <c r="F432" s="231" t="s">
        <v>249</v>
      </c>
      <c r="G432" s="232" t="s">
        <v>2052</v>
      </c>
      <c r="H432" s="233">
        <v>560</v>
      </c>
    </row>
    <row r="433" spans="2:8">
      <c r="B433" s="229" t="s">
        <v>1191</v>
      </c>
      <c r="C433" s="230">
        <v>55</v>
      </c>
      <c r="D433" s="231" t="s">
        <v>2750</v>
      </c>
      <c r="E433" s="231" t="s">
        <v>250</v>
      </c>
      <c r="F433" s="231" t="s">
        <v>251</v>
      </c>
      <c r="G433" s="232" t="s">
        <v>2053</v>
      </c>
      <c r="H433" s="233">
        <v>569</v>
      </c>
    </row>
    <row r="434" spans="2:8">
      <c r="B434" s="229" t="s">
        <v>1190</v>
      </c>
      <c r="C434" s="230">
        <v>55</v>
      </c>
      <c r="D434" s="231" t="s">
        <v>2750</v>
      </c>
      <c r="E434" s="231" t="s">
        <v>252</v>
      </c>
      <c r="F434" s="231" t="s">
        <v>253</v>
      </c>
      <c r="G434" s="232" t="s">
        <v>2054</v>
      </c>
      <c r="H434" s="233">
        <v>753</v>
      </c>
    </row>
    <row r="435" spans="2:8">
      <c r="B435" s="229" t="s">
        <v>1189</v>
      </c>
      <c r="C435" s="230">
        <v>55</v>
      </c>
      <c r="D435" s="231" t="s">
        <v>2751</v>
      </c>
      <c r="E435" s="231" t="s">
        <v>234</v>
      </c>
      <c r="F435" s="231" t="s">
        <v>235</v>
      </c>
      <c r="G435" s="232" t="s">
        <v>2055</v>
      </c>
      <c r="H435" s="233">
        <v>322</v>
      </c>
    </row>
    <row r="436" spans="2:8">
      <c r="B436" s="229" t="s">
        <v>1188</v>
      </c>
      <c r="C436" s="230">
        <v>55</v>
      </c>
      <c r="D436" s="231" t="s">
        <v>2751</v>
      </c>
      <c r="E436" s="231" t="s">
        <v>236</v>
      </c>
      <c r="F436" s="231" t="s">
        <v>237</v>
      </c>
      <c r="G436" s="232" t="s">
        <v>2056</v>
      </c>
      <c r="H436" s="233">
        <v>394</v>
      </c>
    </row>
    <row r="437" spans="2:8">
      <c r="B437" s="229" t="s">
        <v>1187</v>
      </c>
      <c r="C437" s="230">
        <v>55</v>
      </c>
      <c r="D437" s="231" t="s">
        <v>2751</v>
      </c>
      <c r="E437" s="231" t="s">
        <v>238</v>
      </c>
      <c r="F437" s="231" t="s">
        <v>239</v>
      </c>
      <c r="G437" s="232" t="s">
        <v>2057</v>
      </c>
      <c r="H437" s="233">
        <v>404</v>
      </c>
    </row>
    <row r="438" spans="2:8">
      <c r="B438" s="229" t="s">
        <v>1186</v>
      </c>
      <c r="C438" s="230">
        <v>55</v>
      </c>
      <c r="D438" s="231" t="s">
        <v>2751</v>
      </c>
      <c r="E438" s="231" t="s">
        <v>240</v>
      </c>
      <c r="F438" s="231" t="s">
        <v>241</v>
      </c>
      <c r="G438" s="232" t="s">
        <v>2058</v>
      </c>
      <c r="H438" s="233">
        <v>487</v>
      </c>
    </row>
    <row r="439" spans="2:8">
      <c r="B439" s="229" t="s">
        <v>1185</v>
      </c>
      <c r="C439" s="230">
        <v>55</v>
      </c>
      <c r="D439" s="231" t="s">
        <v>2751</v>
      </c>
      <c r="E439" s="231" t="s">
        <v>242</v>
      </c>
      <c r="F439" s="231" t="s">
        <v>243</v>
      </c>
      <c r="G439" s="232" t="s">
        <v>2059</v>
      </c>
      <c r="H439" s="233">
        <v>531</v>
      </c>
    </row>
    <row r="440" spans="2:8">
      <c r="B440" s="229" t="s">
        <v>1184</v>
      </c>
      <c r="C440" s="230">
        <v>55</v>
      </c>
      <c r="D440" s="231" t="s">
        <v>2751</v>
      </c>
      <c r="E440" s="231" t="s">
        <v>244</v>
      </c>
      <c r="F440" s="231" t="s">
        <v>245</v>
      </c>
      <c r="G440" s="232" t="s">
        <v>2060</v>
      </c>
      <c r="H440" s="233">
        <v>583</v>
      </c>
    </row>
    <row r="441" spans="2:8">
      <c r="B441" s="229" t="s">
        <v>1183</v>
      </c>
      <c r="C441" s="230">
        <v>55</v>
      </c>
      <c r="D441" s="231" t="s">
        <v>2751</v>
      </c>
      <c r="E441" s="231" t="s">
        <v>246</v>
      </c>
      <c r="F441" s="231" t="s">
        <v>247</v>
      </c>
      <c r="G441" s="232" t="s">
        <v>2061</v>
      </c>
      <c r="H441" s="233">
        <v>659</v>
      </c>
    </row>
    <row r="442" spans="2:8">
      <c r="B442" s="229" t="s">
        <v>1182</v>
      </c>
      <c r="C442" s="230">
        <v>55</v>
      </c>
      <c r="D442" s="231" t="s">
        <v>2751</v>
      </c>
      <c r="E442" s="231" t="s">
        <v>248</v>
      </c>
      <c r="F442" s="231" t="s">
        <v>249</v>
      </c>
      <c r="G442" s="232" t="s">
        <v>2062</v>
      </c>
      <c r="H442" s="233">
        <v>774</v>
      </c>
    </row>
    <row r="443" spans="2:8">
      <c r="B443" s="229" t="s">
        <v>1181</v>
      </c>
      <c r="C443" s="230">
        <v>55</v>
      </c>
      <c r="D443" s="231" t="s">
        <v>2751</v>
      </c>
      <c r="E443" s="231" t="s">
        <v>250</v>
      </c>
      <c r="F443" s="231" t="s">
        <v>251</v>
      </c>
      <c r="G443" s="232" t="s">
        <v>2063</v>
      </c>
      <c r="H443" s="233">
        <v>786</v>
      </c>
    </row>
    <row r="444" spans="2:8">
      <c r="B444" s="229" t="s">
        <v>1180</v>
      </c>
      <c r="C444" s="230">
        <v>55</v>
      </c>
      <c r="D444" s="231" t="s">
        <v>2751</v>
      </c>
      <c r="E444" s="231" t="s">
        <v>252</v>
      </c>
      <c r="F444" s="231" t="s">
        <v>253</v>
      </c>
      <c r="G444" s="232" t="s">
        <v>2064</v>
      </c>
      <c r="H444" s="233">
        <v>1041</v>
      </c>
    </row>
    <row r="445" spans="2:8">
      <c r="B445" s="229" t="s">
        <v>1179</v>
      </c>
      <c r="C445" s="230">
        <v>55</v>
      </c>
      <c r="D445" s="231" t="s">
        <v>2752</v>
      </c>
      <c r="E445" s="231" t="s">
        <v>234</v>
      </c>
      <c r="F445" s="231" t="s">
        <v>235</v>
      </c>
      <c r="G445" s="232" t="s">
        <v>2065</v>
      </c>
      <c r="H445" s="233">
        <v>420</v>
      </c>
    </row>
    <row r="446" spans="2:8">
      <c r="B446" s="229" t="s">
        <v>1178</v>
      </c>
      <c r="C446" s="230">
        <v>55</v>
      </c>
      <c r="D446" s="231" t="s">
        <v>2752</v>
      </c>
      <c r="E446" s="231" t="s">
        <v>236</v>
      </c>
      <c r="F446" s="231" t="s">
        <v>237</v>
      </c>
      <c r="G446" s="232" t="s">
        <v>2066</v>
      </c>
      <c r="H446" s="233">
        <v>554</v>
      </c>
    </row>
    <row r="447" spans="2:8">
      <c r="B447" s="229" t="s">
        <v>1177</v>
      </c>
      <c r="C447" s="230">
        <v>55</v>
      </c>
      <c r="D447" s="231" t="s">
        <v>2752</v>
      </c>
      <c r="E447" s="231" t="s">
        <v>238</v>
      </c>
      <c r="F447" s="231" t="s">
        <v>239</v>
      </c>
      <c r="G447" s="232" t="s">
        <v>2067</v>
      </c>
      <c r="H447" s="233">
        <v>573</v>
      </c>
    </row>
    <row r="448" spans="2:8">
      <c r="B448" s="229" t="s">
        <v>1176</v>
      </c>
      <c r="C448" s="230">
        <v>55</v>
      </c>
      <c r="D448" s="231" t="s">
        <v>2752</v>
      </c>
      <c r="E448" s="231" t="s">
        <v>240</v>
      </c>
      <c r="F448" s="231" t="s">
        <v>241</v>
      </c>
      <c r="G448" s="232" t="s">
        <v>2068</v>
      </c>
      <c r="H448" s="233">
        <v>689</v>
      </c>
    </row>
    <row r="449" spans="2:8">
      <c r="B449" s="229" t="s">
        <v>1175</v>
      </c>
      <c r="C449" s="230">
        <v>55</v>
      </c>
      <c r="D449" s="231" t="s">
        <v>2752</v>
      </c>
      <c r="E449" s="231" t="s">
        <v>242</v>
      </c>
      <c r="F449" s="231" t="s">
        <v>243</v>
      </c>
      <c r="G449" s="232" t="s">
        <v>2069</v>
      </c>
      <c r="H449" s="233">
        <v>752</v>
      </c>
    </row>
    <row r="450" spans="2:8">
      <c r="B450" s="229" t="s">
        <v>1174</v>
      </c>
      <c r="C450" s="230">
        <v>55</v>
      </c>
      <c r="D450" s="231" t="s">
        <v>2752</v>
      </c>
      <c r="E450" s="231" t="s">
        <v>244</v>
      </c>
      <c r="F450" s="231" t="s">
        <v>245</v>
      </c>
      <c r="G450" s="232" t="s">
        <v>2070</v>
      </c>
      <c r="H450" s="233">
        <v>823</v>
      </c>
    </row>
    <row r="451" spans="2:8">
      <c r="B451" s="229" t="s">
        <v>1173</v>
      </c>
      <c r="C451" s="230">
        <v>55</v>
      </c>
      <c r="D451" s="231" t="s">
        <v>2752</v>
      </c>
      <c r="E451" s="231" t="s">
        <v>246</v>
      </c>
      <c r="F451" s="231" t="s">
        <v>247</v>
      </c>
      <c r="G451" s="232" t="s">
        <v>2071</v>
      </c>
      <c r="H451" s="233">
        <v>932</v>
      </c>
    </row>
    <row r="452" spans="2:8">
      <c r="B452" s="229" t="s">
        <v>1172</v>
      </c>
      <c r="C452" s="230">
        <v>55</v>
      </c>
      <c r="D452" s="231" t="s">
        <v>2752</v>
      </c>
      <c r="E452" s="231" t="s">
        <v>248</v>
      </c>
      <c r="F452" s="231" t="s">
        <v>249</v>
      </c>
      <c r="G452" s="232" t="s">
        <v>2072</v>
      </c>
      <c r="H452" s="233">
        <v>1092</v>
      </c>
    </row>
    <row r="453" spans="2:8">
      <c r="B453" s="229" t="s">
        <v>1171</v>
      </c>
      <c r="C453" s="230">
        <v>55</v>
      </c>
      <c r="D453" s="231" t="s">
        <v>2752</v>
      </c>
      <c r="E453" s="231" t="s">
        <v>250</v>
      </c>
      <c r="F453" s="231" t="s">
        <v>251</v>
      </c>
      <c r="G453" s="232" t="s">
        <v>2073</v>
      </c>
      <c r="H453" s="233">
        <v>1111</v>
      </c>
    </row>
    <row r="454" spans="2:8">
      <c r="B454" s="229" t="s">
        <v>1170</v>
      </c>
      <c r="C454" s="230">
        <v>55</v>
      </c>
      <c r="D454" s="231" t="s">
        <v>2752</v>
      </c>
      <c r="E454" s="231" t="s">
        <v>252</v>
      </c>
      <c r="F454" s="231" t="s">
        <v>253</v>
      </c>
      <c r="G454" s="232" t="s">
        <v>2074</v>
      </c>
      <c r="H454" s="233">
        <v>1469</v>
      </c>
    </row>
    <row r="455" spans="2:8">
      <c r="B455" s="229" t="s">
        <v>1169</v>
      </c>
      <c r="C455" s="230">
        <v>55</v>
      </c>
      <c r="D455" s="231" t="s">
        <v>2753</v>
      </c>
      <c r="E455" s="231" t="s">
        <v>234</v>
      </c>
      <c r="F455" s="231" t="s">
        <v>235</v>
      </c>
      <c r="G455" s="232" t="s">
        <v>2075</v>
      </c>
      <c r="H455" s="233">
        <v>562</v>
      </c>
    </row>
    <row r="456" spans="2:8">
      <c r="B456" s="229" t="s">
        <v>1168</v>
      </c>
      <c r="C456" s="230">
        <v>55</v>
      </c>
      <c r="D456" s="231" t="s">
        <v>2753</v>
      </c>
      <c r="E456" s="231" t="s">
        <v>236</v>
      </c>
      <c r="F456" s="231" t="s">
        <v>237</v>
      </c>
      <c r="G456" s="232" t="s">
        <v>2076</v>
      </c>
      <c r="H456" s="233">
        <v>742</v>
      </c>
    </row>
    <row r="457" spans="2:8">
      <c r="B457" s="229" t="s">
        <v>1167</v>
      </c>
      <c r="C457" s="230">
        <v>55</v>
      </c>
      <c r="D457" s="231" t="s">
        <v>2753</v>
      </c>
      <c r="E457" s="231" t="s">
        <v>238</v>
      </c>
      <c r="F457" s="231" t="s">
        <v>239</v>
      </c>
      <c r="G457" s="232" t="s">
        <v>2077</v>
      </c>
      <c r="H457" s="233">
        <v>767</v>
      </c>
    </row>
    <row r="458" spans="2:8">
      <c r="B458" s="229" t="s">
        <v>1166</v>
      </c>
      <c r="C458" s="230">
        <v>55</v>
      </c>
      <c r="D458" s="231" t="s">
        <v>2753</v>
      </c>
      <c r="E458" s="231" t="s">
        <v>240</v>
      </c>
      <c r="F458" s="231" t="s">
        <v>241</v>
      </c>
      <c r="G458" s="232" t="s">
        <v>2078</v>
      </c>
      <c r="H458" s="233">
        <v>923</v>
      </c>
    </row>
    <row r="459" spans="2:8">
      <c r="B459" s="229" t="s">
        <v>1165</v>
      </c>
      <c r="C459" s="230">
        <v>55</v>
      </c>
      <c r="D459" s="231" t="s">
        <v>2753</v>
      </c>
      <c r="E459" s="231" t="s">
        <v>242</v>
      </c>
      <c r="F459" s="231" t="s">
        <v>243</v>
      </c>
      <c r="G459" s="232" t="s">
        <v>2079</v>
      </c>
      <c r="H459" s="233">
        <v>1007</v>
      </c>
    </row>
    <row r="460" spans="2:8">
      <c r="B460" s="229" t="s">
        <v>1164</v>
      </c>
      <c r="C460" s="230">
        <v>55</v>
      </c>
      <c r="D460" s="231" t="s">
        <v>2753</v>
      </c>
      <c r="E460" s="231" t="s">
        <v>244</v>
      </c>
      <c r="F460" s="231" t="s">
        <v>245</v>
      </c>
      <c r="G460" s="232" t="s">
        <v>2080</v>
      </c>
      <c r="H460" s="233">
        <v>1104</v>
      </c>
    </row>
    <row r="461" spans="2:8">
      <c r="B461" s="229" t="s">
        <v>1163</v>
      </c>
      <c r="C461" s="230">
        <v>55</v>
      </c>
      <c r="D461" s="231" t="s">
        <v>2753</v>
      </c>
      <c r="E461" s="231" t="s">
        <v>246</v>
      </c>
      <c r="F461" s="231" t="s">
        <v>247</v>
      </c>
      <c r="G461" s="232" t="s">
        <v>2081</v>
      </c>
      <c r="H461" s="233">
        <v>1248</v>
      </c>
    </row>
    <row r="462" spans="2:8">
      <c r="B462" s="229" t="s">
        <v>1162</v>
      </c>
      <c r="C462" s="230">
        <v>55</v>
      </c>
      <c r="D462" s="231" t="s">
        <v>2753</v>
      </c>
      <c r="E462" s="231" t="s">
        <v>248</v>
      </c>
      <c r="F462" s="231" t="s">
        <v>249</v>
      </c>
      <c r="G462" s="232" t="s">
        <v>2082</v>
      </c>
      <c r="H462" s="233">
        <v>1465</v>
      </c>
    </row>
    <row r="463" spans="2:8">
      <c r="B463" s="229" t="s">
        <v>1161</v>
      </c>
      <c r="C463" s="230">
        <v>55</v>
      </c>
      <c r="D463" s="231" t="s">
        <v>2753</v>
      </c>
      <c r="E463" s="231" t="s">
        <v>250</v>
      </c>
      <c r="F463" s="231" t="s">
        <v>251</v>
      </c>
      <c r="G463" s="232" t="s">
        <v>2083</v>
      </c>
      <c r="H463" s="233">
        <v>1489</v>
      </c>
    </row>
    <row r="464" spans="2:8">
      <c r="B464" s="229" t="s">
        <v>1160</v>
      </c>
      <c r="C464" s="230">
        <v>55</v>
      </c>
      <c r="D464" s="231" t="s">
        <v>2753</v>
      </c>
      <c r="E464" s="231" t="s">
        <v>252</v>
      </c>
      <c r="F464" s="231" t="s">
        <v>253</v>
      </c>
      <c r="G464" s="232" t="s">
        <v>2084</v>
      </c>
      <c r="H464" s="233">
        <v>1971</v>
      </c>
    </row>
    <row r="465" spans="2:8">
      <c r="B465" s="229" t="s">
        <v>1159</v>
      </c>
      <c r="C465" s="230">
        <v>55</v>
      </c>
      <c r="D465" s="231" t="s">
        <v>2754</v>
      </c>
      <c r="E465" s="231" t="s">
        <v>234</v>
      </c>
      <c r="F465" s="231" t="s">
        <v>235</v>
      </c>
      <c r="G465" s="232" t="s">
        <v>2085</v>
      </c>
      <c r="H465" s="233">
        <v>794</v>
      </c>
    </row>
    <row r="466" spans="2:8">
      <c r="B466" s="229" t="s">
        <v>1158</v>
      </c>
      <c r="C466" s="230">
        <v>55</v>
      </c>
      <c r="D466" s="231" t="s">
        <v>2754</v>
      </c>
      <c r="E466" s="231" t="s">
        <v>236</v>
      </c>
      <c r="F466" s="231" t="s">
        <v>237</v>
      </c>
      <c r="G466" s="232" t="s">
        <v>2086</v>
      </c>
      <c r="H466" s="233">
        <v>1048</v>
      </c>
    </row>
    <row r="467" spans="2:8">
      <c r="B467" s="229" t="s">
        <v>1157</v>
      </c>
      <c r="C467" s="230">
        <v>55</v>
      </c>
      <c r="D467" s="231" t="s">
        <v>2754</v>
      </c>
      <c r="E467" s="231" t="s">
        <v>238</v>
      </c>
      <c r="F467" s="231" t="s">
        <v>239</v>
      </c>
      <c r="G467" s="232" t="s">
        <v>2087</v>
      </c>
      <c r="H467" s="233">
        <v>1084</v>
      </c>
    </row>
    <row r="468" spans="2:8">
      <c r="B468" s="229" t="s">
        <v>1156</v>
      </c>
      <c r="C468" s="230">
        <v>55</v>
      </c>
      <c r="D468" s="231" t="s">
        <v>2754</v>
      </c>
      <c r="E468" s="231" t="s">
        <v>240</v>
      </c>
      <c r="F468" s="231" t="s">
        <v>241</v>
      </c>
      <c r="G468" s="232" t="s">
        <v>2088</v>
      </c>
      <c r="H468" s="233">
        <v>1302</v>
      </c>
    </row>
    <row r="469" spans="2:8">
      <c r="B469" s="229" t="s">
        <v>1155</v>
      </c>
      <c r="C469" s="230">
        <v>55</v>
      </c>
      <c r="D469" s="231" t="s">
        <v>2754</v>
      </c>
      <c r="E469" s="231" t="s">
        <v>242</v>
      </c>
      <c r="F469" s="231" t="s">
        <v>243</v>
      </c>
      <c r="G469" s="232" t="s">
        <v>2089</v>
      </c>
      <c r="H469" s="233">
        <v>1423</v>
      </c>
    </row>
    <row r="470" spans="2:8">
      <c r="B470" s="229" t="s">
        <v>1154</v>
      </c>
      <c r="C470" s="230">
        <v>55</v>
      </c>
      <c r="D470" s="231" t="s">
        <v>2754</v>
      </c>
      <c r="E470" s="231" t="s">
        <v>244</v>
      </c>
      <c r="F470" s="231" t="s">
        <v>245</v>
      </c>
      <c r="G470" s="232" t="s">
        <v>2090</v>
      </c>
      <c r="H470" s="233">
        <v>1556</v>
      </c>
    </row>
    <row r="471" spans="2:8">
      <c r="B471" s="229" t="s">
        <v>1153</v>
      </c>
      <c r="C471" s="230">
        <v>55</v>
      </c>
      <c r="D471" s="231" t="s">
        <v>2754</v>
      </c>
      <c r="E471" s="231" t="s">
        <v>246</v>
      </c>
      <c r="F471" s="231" t="s">
        <v>247</v>
      </c>
      <c r="G471" s="232" t="s">
        <v>2091</v>
      </c>
      <c r="H471" s="233">
        <v>1762</v>
      </c>
    </row>
    <row r="472" spans="2:8">
      <c r="B472" s="229" t="s">
        <v>1152</v>
      </c>
      <c r="C472" s="230">
        <v>55</v>
      </c>
      <c r="D472" s="231" t="s">
        <v>2754</v>
      </c>
      <c r="E472" s="231" t="s">
        <v>248</v>
      </c>
      <c r="F472" s="231" t="s">
        <v>249</v>
      </c>
      <c r="G472" s="232" t="s">
        <v>2092</v>
      </c>
      <c r="H472" s="233">
        <v>2064</v>
      </c>
    </row>
    <row r="473" spans="2:8">
      <c r="B473" s="229" t="s">
        <v>1151</v>
      </c>
      <c r="C473" s="230">
        <v>55</v>
      </c>
      <c r="D473" s="231" t="s">
        <v>2754</v>
      </c>
      <c r="E473" s="231" t="s">
        <v>250</v>
      </c>
      <c r="F473" s="231" t="s">
        <v>251</v>
      </c>
      <c r="G473" s="232" t="s">
        <v>2093</v>
      </c>
      <c r="H473" s="233">
        <v>2100</v>
      </c>
    </row>
    <row r="474" spans="2:8">
      <c r="B474" s="229" t="s">
        <v>1150</v>
      </c>
      <c r="C474" s="230">
        <v>55</v>
      </c>
      <c r="D474" s="231" t="s">
        <v>2754</v>
      </c>
      <c r="E474" s="231" t="s">
        <v>252</v>
      </c>
      <c r="F474" s="231" t="s">
        <v>253</v>
      </c>
      <c r="G474" s="232" t="s">
        <v>2094</v>
      </c>
      <c r="H474" s="233">
        <v>2778</v>
      </c>
    </row>
    <row r="475" spans="2:8">
      <c r="B475" s="229" t="s">
        <v>1149</v>
      </c>
      <c r="C475" s="230">
        <v>55</v>
      </c>
      <c r="D475" s="231" t="s">
        <v>2755</v>
      </c>
      <c r="E475" s="231" t="s">
        <v>234</v>
      </c>
      <c r="F475" s="231" t="s">
        <v>235</v>
      </c>
      <c r="G475" s="232" t="s">
        <v>2095</v>
      </c>
      <c r="H475" s="233">
        <v>926</v>
      </c>
    </row>
    <row r="476" spans="2:8">
      <c r="B476" s="229" t="s">
        <v>1148</v>
      </c>
      <c r="C476" s="230">
        <v>55</v>
      </c>
      <c r="D476" s="231" t="s">
        <v>2755</v>
      </c>
      <c r="E476" s="231" t="s">
        <v>236</v>
      </c>
      <c r="F476" s="231" t="s">
        <v>237</v>
      </c>
      <c r="G476" s="232" t="s">
        <v>2096</v>
      </c>
      <c r="H476" s="233">
        <v>1222</v>
      </c>
    </row>
    <row r="477" spans="2:8">
      <c r="B477" s="229" t="s">
        <v>1147</v>
      </c>
      <c r="C477" s="230">
        <v>55</v>
      </c>
      <c r="D477" s="231" t="s">
        <v>2755</v>
      </c>
      <c r="E477" s="231" t="s">
        <v>238</v>
      </c>
      <c r="F477" s="231" t="s">
        <v>239</v>
      </c>
      <c r="G477" s="232" t="s">
        <v>2097</v>
      </c>
      <c r="H477" s="233">
        <v>1265</v>
      </c>
    </row>
    <row r="478" spans="2:8">
      <c r="B478" s="229" t="s">
        <v>1146</v>
      </c>
      <c r="C478" s="230">
        <v>55</v>
      </c>
      <c r="D478" s="231" t="s">
        <v>2755</v>
      </c>
      <c r="E478" s="231" t="s">
        <v>240</v>
      </c>
      <c r="F478" s="231" t="s">
        <v>241</v>
      </c>
      <c r="G478" s="232" t="s">
        <v>2098</v>
      </c>
      <c r="H478" s="233">
        <v>1517</v>
      </c>
    </row>
    <row r="479" spans="2:8">
      <c r="B479" s="229" t="s">
        <v>1145</v>
      </c>
      <c r="C479" s="230">
        <v>55</v>
      </c>
      <c r="D479" s="231" t="s">
        <v>2755</v>
      </c>
      <c r="E479" s="231" t="s">
        <v>242</v>
      </c>
      <c r="F479" s="231" t="s">
        <v>243</v>
      </c>
      <c r="G479" s="232" t="s">
        <v>2099</v>
      </c>
      <c r="H479" s="233">
        <v>1659</v>
      </c>
    </row>
    <row r="480" spans="2:8">
      <c r="B480" s="229" t="s">
        <v>1144</v>
      </c>
      <c r="C480" s="230">
        <v>55</v>
      </c>
      <c r="D480" s="231" t="s">
        <v>2755</v>
      </c>
      <c r="E480" s="231" t="s">
        <v>244</v>
      </c>
      <c r="F480" s="231" t="s">
        <v>245</v>
      </c>
      <c r="G480" s="232" t="s">
        <v>2100</v>
      </c>
      <c r="H480" s="233">
        <v>1813</v>
      </c>
    </row>
    <row r="481" spans="2:8">
      <c r="B481" s="229" t="s">
        <v>1143</v>
      </c>
      <c r="C481" s="230">
        <v>55</v>
      </c>
      <c r="D481" s="231" t="s">
        <v>2755</v>
      </c>
      <c r="E481" s="231" t="s">
        <v>246</v>
      </c>
      <c r="F481" s="231" t="s">
        <v>247</v>
      </c>
      <c r="G481" s="232" t="s">
        <v>2101</v>
      </c>
      <c r="H481" s="233">
        <v>2053</v>
      </c>
    </row>
    <row r="482" spans="2:8">
      <c r="B482" s="229" t="s">
        <v>1142</v>
      </c>
      <c r="C482" s="230">
        <v>55</v>
      </c>
      <c r="D482" s="231" t="s">
        <v>2755</v>
      </c>
      <c r="E482" s="231" t="s">
        <v>248</v>
      </c>
      <c r="F482" s="231" t="s">
        <v>249</v>
      </c>
      <c r="G482" s="232" t="s">
        <v>2102</v>
      </c>
      <c r="H482" s="233">
        <v>2404</v>
      </c>
    </row>
    <row r="483" spans="2:8">
      <c r="B483" s="229" t="s">
        <v>1141</v>
      </c>
      <c r="C483" s="230">
        <v>55</v>
      </c>
      <c r="D483" s="231" t="s">
        <v>2755</v>
      </c>
      <c r="E483" s="231" t="s">
        <v>250</v>
      </c>
      <c r="F483" s="231" t="s">
        <v>251</v>
      </c>
      <c r="G483" s="232" t="s">
        <v>2103</v>
      </c>
      <c r="H483" s="233">
        <v>2447</v>
      </c>
    </row>
    <row r="484" spans="2:8">
      <c r="B484" s="229" t="s">
        <v>1140</v>
      </c>
      <c r="C484" s="230">
        <v>55</v>
      </c>
      <c r="D484" s="231" t="s">
        <v>2755</v>
      </c>
      <c r="E484" s="231" t="s">
        <v>252</v>
      </c>
      <c r="F484" s="231" t="s">
        <v>253</v>
      </c>
      <c r="G484" s="232" t="s">
        <v>2104</v>
      </c>
      <c r="H484" s="233">
        <v>3236</v>
      </c>
    </row>
    <row r="485" spans="2:8">
      <c r="B485" s="229" t="s">
        <v>1139</v>
      </c>
      <c r="C485" s="230">
        <v>65</v>
      </c>
      <c r="D485" s="231" t="s">
        <v>2748</v>
      </c>
      <c r="E485" s="231" t="s">
        <v>254</v>
      </c>
      <c r="F485" s="231" t="s">
        <v>255</v>
      </c>
      <c r="G485" s="232" t="s">
        <v>2105</v>
      </c>
      <c r="H485" s="233">
        <v>185</v>
      </c>
    </row>
    <row r="486" spans="2:8">
      <c r="B486" s="229" t="s">
        <v>1138</v>
      </c>
      <c r="C486" s="230">
        <v>65</v>
      </c>
      <c r="D486" s="231" t="s">
        <v>2748</v>
      </c>
      <c r="E486" s="231" t="s">
        <v>256</v>
      </c>
      <c r="F486" s="231" t="s">
        <v>257</v>
      </c>
      <c r="G486" s="232" t="s">
        <v>2106</v>
      </c>
      <c r="H486" s="233">
        <v>214</v>
      </c>
    </row>
    <row r="487" spans="2:8">
      <c r="B487" s="229" t="s">
        <v>1137</v>
      </c>
      <c r="C487" s="230">
        <v>65</v>
      </c>
      <c r="D487" s="231" t="s">
        <v>2748</v>
      </c>
      <c r="E487" s="231" t="s">
        <v>258</v>
      </c>
      <c r="F487" s="231" t="s">
        <v>259</v>
      </c>
      <c r="G487" s="232" t="s">
        <v>2107</v>
      </c>
      <c r="H487" s="233">
        <v>215</v>
      </c>
    </row>
    <row r="488" spans="2:8">
      <c r="B488" s="229" t="s">
        <v>1136</v>
      </c>
      <c r="C488" s="230">
        <v>65</v>
      </c>
      <c r="D488" s="231" t="s">
        <v>2748</v>
      </c>
      <c r="E488" s="231" t="s">
        <v>260</v>
      </c>
      <c r="F488" s="231" t="s">
        <v>261</v>
      </c>
      <c r="G488" s="232" t="s">
        <v>2108</v>
      </c>
      <c r="H488" s="233">
        <v>242</v>
      </c>
    </row>
    <row r="489" spans="2:8">
      <c r="B489" s="229" t="s">
        <v>1135</v>
      </c>
      <c r="C489" s="230">
        <v>65</v>
      </c>
      <c r="D489" s="231" t="s">
        <v>2748</v>
      </c>
      <c r="E489" s="231" t="s">
        <v>262</v>
      </c>
      <c r="F489" s="231" t="s">
        <v>263</v>
      </c>
      <c r="G489" s="232" t="s">
        <v>2109</v>
      </c>
      <c r="H489" s="233">
        <v>254</v>
      </c>
    </row>
    <row r="490" spans="2:8">
      <c r="B490" s="229" t="s">
        <v>1134</v>
      </c>
      <c r="C490" s="230">
        <v>65</v>
      </c>
      <c r="D490" s="231" t="s">
        <v>2748</v>
      </c>
      <c r="E490" s="231" t="s">
        <v>264</v>
      </c>
      <c r="F490" s="231" t="s">
        <v>265</v>
      </c>
      <c r="G490" s="232" t="s">
        <v>2110</v>
      </c>
      <c r="H490" s="233">
        <v>271</v>
      </c>
    </row>
    <row r="491" spans="2:8">
      <c r="B491" s="229" t="s">
        <v>1133</v>
      </c>
      <c r="C491" s="230">
        <v>65</v>
      </c>
      <c r="D491" s="231" t="s">
        <v>2748</v>
      </c>
      <c r="E491" s="231" t="s">
        <v>266</v>
      </c>
      <c r="F491" s="231" t="s">
        <v>267</v>
      </c>
      <c r="G491" s="232" t="s">
        <v>2111</v>
      </c>
      <c r="H491" s="233">
        <v>292</v>
      </c>
    </row>
    <row r="492" spans="2:8">
      <c r="B492" s="229" t="s">
        <v>1132</v>
      </c>
      <c r="C492" s="230">
        <v>65</v>
      </c>
      <c r="D492" s="231" t="s">
        <v>2748</v>
      </c>
      <c r="E492" s="231" t="s">
        <v>268</v>
      </c>
      <c r="F492" s="231" t="s">
        <v>269</v>
      </c>
      <c r="G492" s="232" t="s">
        <v>2112</v>
      </c>
      <c r="H492" s="233">
        <v>329</v>
      </c>
    </row>
    <row r="493" spans="2:8">
      <c r="B493" s="229" t="s">
        <v>1131</v>
      </c>
      <c r="C493" s="230">
        <v>65</v>
      </c>
      <c r="D493" s="231" t="s">
        <v>2748</v>
      </c>
      <c r="E493" s="231" t="s">
        <v>270</v>
      </c>
      <c r="F493" s="231" t="s">
        <v>271</v>
      </c>
      <c r="G493" s="232" t="s">
        <v>2113</v>
      </c>
      <c r="H493" s="233">
        <v>331</v>
      </c>
    </row>
    <row r="494" spans="2:8">
      <c r="B494" s="229" t="s">
        <v>1130</v>
      </c>
      <c r="C494" s="230">
        <v>65</v>
      </c>
      <c r="D494" s="231" t="s">
        <v>2748</v>
      </c>
      <c r="E494" s="231" t="s">
        <v>272</v>
      </c>
      <c r="F494" s="231" t="s">
        <v>273</v>
      </c>
      <c r="G494" s="232" t="s">
        <v>2114</v>
      </c>
      <c r="H494" s="233">
        <v>410</v>
      </c>
    </row>
    <row r="495" spans="2:8">
      <c r="B495" s="229" t="s">
        <v>1129</v>
      </c>
      <c r="C495" s="230">
        <v>65</v>
      </c>
      <c r="D495" s="231" t="s">
        <v>2749</v>
      </c>
      <c r="E495" s="231" t="s">
        <v>254</v>
      </c>
      <c r="F495" s="231" t="s">
        <v>255</v>
      </c>
      <c r="G495" s="232" t="s">
        <v>2115</v>
      </c>
      <c r="H495" s="233">
        <v>223</v>
      </c>
    </row>
    <row r="496" spans="2:8">
      <c r="B496" s="229" t="s">
        <v>1128</v>
      </c>
      <c r="C496" s="230">
        <v>65</v>
      </c>
      <c r="D496" s="231" t="s">
        <v>2749</v>
      </c>
      <c r="E496" s="231" t="s">
        <v>256</v>
      </c>
      <c r="F496" s="231" t="s">
        <v>257</v>
      </c>
      <c r="G496" s="232" t="s">
        <v>2116</v>
      </c>
      <c r="H496" s="233">
        <v>265</v>
      </c>
    </row>
    <row r="497" spans="2:8">
      <c r="B497" s="229" t="s">
        <v>1127</v>
      </c>
      <c r="C497" s="230">
        <v>65</v>
      </c>
      <c r="D497" s="231" t="s">
        <v>2749</v>
      </c>
      <c r="E497" s="231" t="s">
        <v>258</v>
      </c>
      <c r="F497" s="231" t="s">
        <v>259</v>
      </c>
      <c r="G497" s="232" t="s">
        <v>2117</v>
      </c>
      <c r="H497" s="233">
        <v>268</v>
      </c>
    </row>
    <row r="498" spans="2:8">
      <c r="B498" s="229" t="s">
        <v>1126</v>
      </c>
      <c r="C498" s="230">
        <v>65</v>
      </c>
      <c r="D498" s="231" t="s">
        <v>2749</v>
      </c>
      <c r="E498" s="231" t="s">
        <v>260</v>
      </c>
      <c r="F498" s="231" t="s">
        <v>261</v>
      </c>
      <c r="G498" s="232" t="s">
        <v>2118</v>
      </c>
      <c r="H498" s="233">
        <v>307</v>
      </c>
    </row>
    <row r="499" spans="2:8">
      <c r="B499" s="229" t="s">
        <v>1125</v>
      </c>
      <c r="C499" s="230">
        <v>65</v>
      </c>
      <c r="D499" s="231" t="s">
        <v>2749</v>
      </c>
      <c r="E499" s="231" t="s">
        <v>262</v>
      </c>
      <c r="F499" s="231" t="s">
        <v>263</v>
      </c>
      <c r="G499" s="232" t="s">
        <v>2119</v>
      </c>
      <c r="H499" s="233">
        <v>323</v>
      </c>
    </row>
    <row r="500" spans="2:8">
      <c r="B500" s="229" t="s">
        <v>1124</v>
      </c>
      <c r="C500" s="230">
        <v>65</v>
      </c>
      <c r="D500" s="231" t="s">
        <v>2749</v>
      </c>
      <c r="E500" s="231" t="s">
        <v>264</v>
      </c>
      <c r="F500" s="231" t="s">
        <v>265</v>
      </c>
      <c r="G500" s="232" t="s">
        <v>2120</v>
      </c>
      <c r="H500" s="233">
        <v>349</v>
      </c>
    </row>
    <row r="501" spans="2:8">
      <c r="B501" s="229" t="s">
        <v>1123</v>
      </c>
      <c r="C501" s="230">
        <v>65</v>
      </c>
      <c r="D501" s="231" t="s">
        <v>2749</v>
      </c>
      <c r="E501" s="231" t="s">
        <v>266</v>
      </c>
      <c r="F501" s="231" t="s">
        <v>267</v>
      </c>
      <c r="G501" s="232" t="s">
        <v>2121</v>
      </c>
      <c r="H501" s="233">
        <v>379</v>
      </c>
    </row>
    <row r="502" spans="2:8">
      <c r="B502" s="229" t="s">
        <v>1122</v>
      </c>
      <c r="C502" s="230">
        <v>65</v>
      </c>
      <c r="D502" s="231" t="s">
        <v>2749</v>
      </c>
      <c r="E502" s="231" t="s">
        <v>268</v>
      </c>
      <c r="F502" s="231" t="s">
        <v>269</v>
      </c>
      <c r="G502" s="232" t="s">
        <v>2122</v>
      </c>
      <c r="H502" s="233">
        <v>443</v>
      </c>
    </row>
    <row r="503" spans="2:8">
      <c r="B503" s="229" t="s">
        <v>1121</v>
      </c>
      <c r="C503" s="230">
        <v>65</v>
      </c>
      <c r="D503" s="231" t="s">
        <v>2749</v>
      </c>
      <c r="E503" s="231" t="s">
        <v>270</v>
      </c>
      <c r="F503" s="231" t="s">
        <v>271</v>
      </c>
      <c r="G503" s="232" t="s">
        <v>2123</v>
      </c>
      <c r="H503" s="233">
        <v>446</v>
      </c>
    </row>
    <row r="504" spans="2:8">
      <c r="B504" s="229" t="s">
        <v>1120</v>
      </c>
      <c r="C504" s="230">
        <v>65</v>
      </c>
      <c r="D504" s="231" t="s">
        <v>2749</v>
      </c>
      <c r="E504" s="231" t="s">
        <v>272</v>
      </c>
      <c r="F504" s="231" t="s">
        <v>273</v>
      </c>
      <c r="G504" s="232" t="s">
        <v>2124</v>
      </c>
      <c r="H504" s="233">
        <v>595</v>
      </c>
    </row>
    <row r="505" spans="2:8">
      <c r="B505" s="229" t="s">
        <v>1119</v>
      </c>
      <c r="C505" s="230">
        <v>65</v>
      </c>
      <c r="D505" s="231" t="s">
        <v>2750</v>
      </c>
      <c r="E505" s="231" t="s">
        <v>254</v>
      </c>
      <c r="F505" s="231" t="s">
        <v>255</v>
      </c>
      <c r="G505" s="232" t="s">
        <v>2125</v>
      </c>
      <c r="H505" s="233">
        <v>279</v>
      </c>
    </row>
    <row r="506" spans="2:8">
      <c r="B506" s="229" t="s">
        <v>1118</v>
      </c>
      <c r="C506" s="230">
        <v>65</v>
      </c>
      <c r="D506" s="231" t="s">
        <v>2750</v>
      </c>
      <c r="E506" s="231" t="s">
        <v>256</v>
      </c>
      <c r="F506" s="231" t="s">
        <v>257</v>
      </c>
      <c r="G506" s="232" t="s">
        <v>2126</v>
      </c>
      <c r="H506" s="233">
        <v>339</v>
      </c>
    </row>
    <row r="507" spans="2:8">
      <c r="B507" s="229" t="s">
        <v>1117</v>
      </c>
      <c r="C507" s="230">
        <v>65</v>
      </c>
      <c r="D507" s="231" t="s">
        <v>2750</v>
      </c>
      <c r="E507" s="231" t="s">
        <v>258</v>
      </c>
      <c r="F507" s="231" t="s">
        <v>259</v>
      </c>
      <c r="G507" s="232" t="s">
        <v>2127</v>
      </c>
      <c r="H507" s="233">
        <v>343</v>
      </c>
    </row>
    <row r="508" spans="2:8">
      <c r="B508" s="229" t="s">
        <v>1116</v>
      </c>
      <c r="C508" s="230">
        <v>65</v>
      </c>
      <c r="D508" s="231" t="s">
        <v>2750</v>
      </c>
      <c r="E508" s="231" t="s">
        <v>260</v>
      </c>
      <c r="F508" s="231" t="s">
        <v>261</v>
      </c>
      <c r="G508" s="232" t="s">
        <v>2128</v>
      </c>
      <c r="H508" s="233">
        <v>400</v>
      </c>
    </row>
    <row r="509" spans="2:8">
      <c r="B509" s="229" t="s">
        <v>1115</v>
      </c>
      <c r="C509" s="230">
        <v>65</v>
      </c>
      <c r="D509" s="231" t="s">
        <v>2750</v>
      </c>
      <c r="E509" s="231" t="s">
        <v>262</v>
      </c>
      <c r="F509" s="231" t="s">
        <v>263</v>
      </c>
      <c r="G509" s="232" t="s">
        <v>2129</v>
      </c>
      <c r="H509" s="233">
        <v>432</v>
      </c>
    </row>
    <row r="510" spans="2:8">
      <c r="B510" s="229" t="s">
        <v>1114</v>
      </c>
      <c r="C510" s="230">
        <v>65</v>
      </c>
      <c r="D510" s="231" t="s">
        <v>2750</v>
      </c>
      <c r="E510" s="231" t="s">
        <v>264</v>
      </c>
      <c r="F510" s="231" t="s">
        <v>265</v>
      </c>
      <c r="G510" s="232" t="s">
        <v>2130</v>
      </c>
      <c r="H510" s="233">
        <v>481</v>
      </c>
    </row>
    <row r="511" spans="2:8">
      <c r="B511" s="229" t="s">
        <v>1113</v>
      </c>
      <c r="C511" s="230">
        <v>65</v>
      </c>
      <c r="D511" s="231" t="s">
        <v>2750</v>
      </c>
      <c r="E511" s="231" t="s">
        <v>266</v>
      </c>
      <c r="F511" s="231" t="s">
        <v>267</v>
      </c>
      <c r="G511" s="232" t="s">
        <v>2131</v>
      </c>
      <c r="H511" s="233">
        <v>540</v>
      </c>
    </row>
    <row r="512" spans="2:8">
      <c r="B512" s="229" t="s">
        <v>1112</v>
      </c>
      <c r="C512" s="230">
        <v>65</v>
      </c>
      <c r="D512" s="231" t="s">
        <v>2750</v>
      </c>
      <c r="E512" s="231" t="s">
        <v>268</v>
      </c>
      <c r="F512" s="231" t="s">
        <v>269</v>
      </c>
      <c r="G512" s="232" t="s">
        <v>2132</v>
      </c>
      <c r="H512" s="233">
        <v>643</v>
      </c>
    </row>
    <row r="513" spans="2:8">
      <c r="B513" s="229" t="s">
        <v>1111</v>
      </c>
      <c r="C513" s="230">
        <v>65</v>
      </c>
      <c r="D513" s="231" t="s">
        <v>2750</v>
      </c>
      <c r="E513" s="231" t="s">
        <v>270</v>
      </c>
      <c r="F513" s="231" t="s">
        <v>271</v>
      </c>
      <c r="G513" s="232" t="s">
        <v>2133</v>
      </c>
      <c r="H513" s="233">
        <v>647</v>
      </c>
    </row>
    <row r="514" spans="2:8">
      <c r="B514" s="229" t="s">
        <v>1110</v>
      </c>
      <c r="C514" s="230">
        <v>65</v>
      </c>
      <c r="D514" s="231" t="s">
        <v>2750</v>
      </c>
      <c r="E514" s="231" t="s">
        <v>272</v>
      </c>
      <c r="F514" s="231" t="s">
        <v>273</v>
      </c>
      <c r="G514" s="232" t="s">
        <v>2134</v>
      </c>
      <c r="H514" s="233">
        <v>863</v>
      </c>
    </row>
    <row r="515" spans="2:8">
      <c r="B515" s="229" t="s">
        <v>1109</v>
      </c>
      <c r="C515" s="230">
        <v>65</v>
      </c>
      <c r="D515" s="231" t="s">
        <v>2751</v>
      </c>
      <c r="E515" s="231" t="s">
        <v>254</v>
      </c>
      <c r="F515" s="231" t="s">
        <v>255</v>
      </c>
      <c r="G515" s="232" t="s">
        <v>2135</v>
      </c>
      <c r="H515" s="233">
        <v>347</v>
      </c>
    </row>
    <row r="516" spans="2:8">
      <c r="B516" s="229" t="s">
        <v>1108</v>
      </c>
      <c r="C516" s="230">
        <v>65</v>
      </c>
      <c r="D516" s="231" t="s">
        <v>2751</v>
      </c>
      <c r="E516" s="231" t="s">
        <v>256</v>
      </c>
      <c r="F516" s="231" t="s">
        <v>257</v>
      </c>
      <c r="G516" s="232" t="s">
        <v>2136</v>
      </c>
      <c r="H516" s="233">
        <v>441</v>
      </c>
    </row>
    <row r="517" spans="2:8">
      <c r="B517" s="229" t="s">
        <v>1107</v>
      </c>
      <c r="C517" s="230">
        <v>65</v>
      </c>
      <c r="D517" s="231" t="s">
        <v>2751</v>
      </c>
      <c r="E517" s="231" t="s">
        <v>258</v>
      </c>
      <c r="F517" s="231" t="s">
        <v>259</v>
      </c>
      <c r="G517" s="232" t="s">
        <v>2137</v>
      </c>
      <c r="H517" s="233">
        <v>448</v>
      </c>
    </row>
    <row r="518" spans="2:8">
      <c r="B518" s="229" t="s">
        <v>1106</v>
      </c>
      <c r="C518" s="230">
        <v>65</v>
      </c>
      <c r="D518" s="231" t="s">
        <v>2751</v>
      </c>
      <c r="E518" s="231" t="s">
        <v>260</v>
      </c>
      <c r="F518" s="231" t="s">
        <v>261</v>
      </c>
      <c r="G518" s="232" t="s">
        <v>2138</v>
      </c>
      <c r="H518" s="233">
        <v>553</v>
      </c>
    </row>
    <row r="519" spans="2:8">
      <c r="B519" s="229" t="s">
        <v>1105</v>
      </c>
      <c r="C519" s="230">
        <v>65</v>
      </c>
      <c r="D519" s="231" t="s">
        <v>2751</v>
      </c>
      <c r="E519" s="231" t="s">
        <v>262</v>
      </c>
      <c r="F519" s="231" t="s">
        <v>263</v>
      </c>
      <c r="G519" s="232" t="s">
        <v>2139</v>
      </c>
      <c r="H519" s="233">
        <v>597</v>
      </c>
    </row>
    <row r="520" spans="2:8">
      <c r="B520" s="229" t="s">
        <v>1104</v>
      </c>
      <c r="C520" s="230">
        <v>65</v>
      </c>
      <c r="D520" s="231" t="s">
        <v>2751</v>
      </c>
      <c r="E520" s="231" t="s">
        <v>264</v>
      </c>
      <c r="F520" s="231" t="s">
        <v>265</v>
      </c>
      <c r="G520" s="232" t="s">
        <v>2140</v>
      </c>
      <c r="H520" s="233">
        <v>665</v>
      </c>
    </row>
    <row r="521" spans="2:8">
      <c r="B521" s="229" t="s">
        <v>1103</v>
      </c>
      <c r="C521" s="230">
        <v>65</v>
      </c>
      <c r="D521" s="231" t="s">
        <v>2751</v>
      </c>
      <c r="E521" s="231" t="s">
        <v>266</v>
      </c>
      <c r="F521" s="231" t="s">
        <v>267</v>
      </c>
      <c r="G521" s="232" t="s">
        <v>2141</v>
      </c>
      <c r="H521" s="233">
        <v>746</v>
      </c>
    </row>
    <row r="522" spans="2:8">
      <c r="B522" s="229" t="s">
        <v>1102</v>
      </c>
      <c r="C522" s="230">
        <v>65</v>
      </c>
      <c r="D522" s="231" t="s">
        <v>2751</v>
      </c>
      <c r="E522" s="231" t="s">
        <v>268</v>
      </c>
      <c r="F522" s="231" t="s">
        <v>269</v>
      </c>
      <c r="G522" s="232" t="s">
        <v>2142</v>
      </c>
      <c r="H522" s="233">
        <v>889</v>
      </c>
    </row>
    <row r="523" spans="2:8">
      <c r="B523" s="229" t="s">
        <v>1101</v>
      </c>
      <c r="C523" s="230">
        <v>65</v>
      </c>
      <c r="D523" s="231" t="s">
        <v>2751</v>
      </c>
      <c r="E523" s="231" t="s">
        <v>270</v>
      </c>
      <c r="F523" s="231" t="s">
        <v>271</v>
      </c>
      <c r="G523" s="232" t="s">
        <v>2143</v>
      </c>
      <c r="H523" s="233">
        <v>896</v>
      </c>
    </row>
    <row r="524" spans="2:8">
      <c r="B524" s="229" t="s">
        <v>1100</v>
      </c>
      <c r="C524" s="230">
        <v>65</v>
      </c>
      <c r="D524" s="231" t="s">
        <v>2751</v>
      </c>
      <c r="E524" s="231" t="s">
        <v>272</v>
      </c>
      <c r="F524" s="231" t="s">
        <v>273</v>
      </c>
      <c r="G524" s="232" t="s">
        <v>2144</v>
      </c>
      <c r="H524" s="233">
        <v>1194</v>
      </c>
    </row>
    <row r="525" spans="2:8">
      <c r="B525" s="229" t="s">
        <v>1099</v>
      </c>
      <c r="C525" s="230">
        <v>65</v>
      </c>
      <c r="D525" s="231" t="s">
        <v>2752</v>
      </c>
      <c r="E525" s="231" t="s">
        <v>254</v>
      </c>
      <c r="F525" s="231" t="s">
        <v>255</v>
      </c>
      <c r="G525" s="232" t="s">
        <v>2145</v>
      </c>
      <c r="H525" s="233">
        <v>470</v>
      </c>
    </row>
    <row r="526" spans="2:8">
      <c r="B526" s="229" t="s">
        <v>1098</v>
      </c>
      <c r="C526" s="230">
        <v>65</v>
      </c>
      <c r="D526" s="231" t="s">
        <v>2752</v>
      </c>
      <c r="E526" s="231" t="s">
        <v>256</v>
      </c>
      <c r="F526" s="231" t="s">
        <v>257</v>
      </c>
      <c r="G526" s="232" t="s">
        <v>2146</v>
      </c>
      <c r="H526" s="233">
        <v>630</v>
      </c>
    </row>
    <row r="527" spans="2:8">
      <c r="B527" s="229" t="s">
        <v>1097</v>
      </c>
      <c r="C527" s="230">
        <v>65</v>
      </c>
      <c r="D527" s="231" t="s">
        <v>2752</v>
      </c>
      <c r="E527" s="231" t="s">
        <v>258</v>
      </c>
      <c r="F527" s="231" t="s">
        <v>259</v>
      </c>
      <c r="G527" s="232" t="s">
        <v>2147</v>
      </c>
      <c r="H527" s="233">
        <v>640</v>
      </c>
    </row>
    <row r="528" spans="2:8">
      <c r="B528" s="229" t="s">
        <v>1096</v>
      </c>
      <c r="C528" s="230">
        <v>65</v>
      </c>
      <c r="D528" s="231" t="s">
        <v>2752</v>
      </c>
      <c r="E528" s="231" t="s">
        <v>260</v>
      </c>
      <c r="F528" s="231" t="s">
        <v>261</v>
      </c>
      <c r="G528" s="232" t="s">
        <v>2148</v>
      </c>
      <c r="H528" s="233">
        <v>789</v>
      </c>
    </row>
    <row r="529" spans="2:8">
      <c r="B529" s="229" t="s">
        <v>1095</v>
      </c>
      <c r="C529" s="230">
        <v>65</v>
      </c>
      <c r="D529" s="231" t="s">
        <v>2752</v>
      </c>
      <c r="E529" s="231" t="s">
        <v>262</v>
      </c>
      <c r="F529" s="231" t="s">
        <v>263</v>
      </c>
      <c r="G529" s="232" t="s">
        <v>2149</v>
      </c>
      <c r="H529" s="233">
        <v>853</v>
      </c>
    </row>
    <row r="530" spans="2:8">
      <c r="B530" s="229" t="s">
        <v>1094</v>
      </c>
      <c r="C530" s="230">
        <v>65</v>
      </c>
      <c r="D530" s="231" t="s">
        <v>2752</v>
      </c>
      <c r="E530" s="231" t="s">
        <v>264</v>
      </c>
      <c r="F530" s="231" t="s">
        <v>265</v>
      </c>
      <c r="G530" s="232" t="s">
        <v>2150</v>
      </c>
      <c r="H530" s="233">
        <v>949</v>
      </c>
    </row>
    <row r="531" spans="2:8">
      <c r="B531" s="229" t="s">
        <v>1093</v>
      </c>
      <c r="C531" s="230">
        <v>65</v>
      </c>
      <c r="D531" s="231" t="s">
        <v>2752</v>
      </c>
      <c r="E531" s="231" t="s">
        <v>266</v>
      </c>
      <c r="F531" s="231" t="s">
        <v>267</v>
      </c>
      <c r="G531" s="232" t="s">
        <v>2151</v>
      </c>
      <c r="H531" s="233">
        <v>1066</v>
      </c>
    </row>
    <row r="532" spans="2:8">
      <c r="B532" s="229" t="s">
        <v>1092</v>
      </c>
      <c r="C532" s="230">
        <v>65</v>
      </c>
      <c r="D532" s="231" t="s">
        <v>2752</v>
      </c>
      <c r="E532" s="231" t="s">
        <v>268</v>
      </c>
      <c r="F532" s="231" t="s">
        <v>269</v>
      </c>
      <c r="G532" s="232" t="s">
        <v>2152</v>
      </c>
      <c r="H532" s="233">
        <v>1268</v>
      </c>
    </row>
    <row r="533" spans="2:8">
      <c r="B533" s="229" t="s">
        <v>1091</v>
      </c>
      <c r="C533" s="230">
        <v>65</v>
      </c>
      <c r="D533" s="231" t="s">
        <v>2752</v>
      </c>
      <c r="E533" s="231" t="s">
        <v>270</v>
      </c>
      <c r="F533" s="231" t="s">
        <v>271</v>
      </c>
      <c r="G533" s="232" t="s">
        <v>2153</v>
      </c>
      <c r="H533" s="233">
        <v>1279</v>
      </c>
    </row>
    <row r="534" spans="2:8">
      <c r="B534" s="229" t="s">
        <v>1090</v>
      </c>
      <c r="C534" s="230">
        <v>65</v>
      </c>
      <c r="D534" s="231" t="s">
        <v>2752</v>
      </c>
      <c r="E534" s="231" t="s">
        <v>272</v>
      </c>
      <c r="F534" s="231" t="s">
        <v>273</v>
      </c>
      <c r="G534" s="232" t="s">
        <v>2154</v>
      </c>
      <c r="H534" s="233">
        <v>1704</v>
      </c>
    </row>
    <row r="535" spans="2:8">
      <c r="B535" s="229" t="s">
        <v>1089</v>
      </c>
      <c r="C535" s="230">
        <v>65</v>
      </c>
      <c r="D535" s="231" t="s">
        <v>2753</v>
      </c>
      <c r="E535" s="231" t="s">
        <v>254</v>
      </c>
      <c r="F535" s="231" t="s">
        <v>255</v>
      </c>
      <c r="G535" s="232" t="s">
        <v>2155</v>
      </c>
      <c r="H535" s="233">
        <v>626</v>
      </c>
    </row>
    <row r="536" spans="2:8">
      <c r="B536" s="229" t="s">
        <v>1088</v>
      </c>
      <c r="C536" s="230">
        <v>65</v>
      </c>
      <c r="D536" s="231" t="s">
        <v>2753</v>
      </c>
      <c r="E536" s="231" t="s">
        <v>256</v>
      </c>
      <c r="F536" s="231" t="s">
        <v>257</v>
      </c>
      <c r="G536" s="232" t="s">
        <v>2156</v>
      </c>
      <c r="H536" s="233">
        <v>839</v>
      </c>
    </row>
    <row r="537" spans="2:8">
      <c r="B537" s="229" t="s">
        <v>1087</v>
      </c>
      <c r="C537" s="230">
        <v>65</v>
      </c>
      <c r="D537" s="231" t="s">
        <v>2753</v>
      </c>
      <c r="E537" s="231" t="s">
        <v>258</v>
      </c>
      <c r="F537" s="231" t="s">
        <v>259</v>
      </c>
      <c r="G537" s="232" t="s">
        <v>2157</v>
      </c>
      <c r="H537" s="233">
        <v>853</v>
      </c>
    </row>
    <row r="538" spans="2:8">
      <c r="B538" s="229" t="s">
        <v>1086</v>
      </c>
      <c r="C538" s="230">
        <v>65</v>
      </c>
      <c r="D538" s="231" t="s">
        <v>2753</v>
      </c>
      <c r="E538" s="231" t="s">
        <v>260</v>
      </c>
      <c r="F538" s="231" t="s">
        <v>261</v>
      </c>
      <c r="G538" s="232" t="s">
        <v>2158</v>
      </c>
      <c r="H538" s="233">
        <v>1052</v>
      </c>
    </row>
    <row r="539" spans="2:8">
      <c r="B539" s="229" t="s">
        <v>1085</v>
      </c>
      <c r="C539" s="230">
        <v>65</v>
      </c>
      <c r="D539" s="231" t="s">
        <v>2753</v>
      </c>
      <c r="E539" s="231" t="s">
        <v>262</v>
      </c>
      <c r="F539" s="231" t="s">
        <v>263</v>
      </c>
      <c r="G539" s="232" t="s">
        <v>2159</v>
      </c>
      <c r="H539" s="233">
        <v>1137</v>
      </c>
    </row>
    <row r="540" spans="2:8">
      <c r="B540" s="229" t="s">
        <v>1084</v>
      </c>
      <c r="C540" s="230">
        <v>65</v>
      </c>
      <c r="D540" s="231" t="s">
        <v>2753</v>
      </c>
      <c r="E540" s="231" t="s">
        <v>264</v>
      </c>
      <c r="F540" s="231" t="s">
        <v>265</v>
      </c>
      <c r="G540" s="232" t="s">
        <v>2160</v>
      </c>
      <c r="H540" s="233">
        <v>1265</v>
      </c>
    </row>
    <row r="541" spans="2:8">
      <c r="B541" s="229" t="s">
        <v>1083</v>
      </c>
      <c r="C541" s="230">
        <v>65</v>
      </c>
      <c r="D541" s="231" t="s">
        <v>2753</v>
      </c>
      <c r="E541" s="231" t="s">
        <v>266</v>
      </c>
      <c r="F541" s="231" t="s">
        <v>267</v>
      </c>
      <c r="G541" s="232" t="s">
        <v>2161</v>
      </c>
      <c r="H541" s="233">
        <v>1421</v>
      </c>
    </row>
    <row r="542" spans="2:8">
      <c r="B542" s="229" t="s">
        <v>1082</v>
      </c>
      <c r="C542" s="230">
        <v>65</v>
      </c>
      <c r="D542" s="231" t="s">
        <v>2753</v>
      </c>
      <c r="E542" s="231" t="s">
        <v>268</v>
      </c>
      <c r="F542" s="231" t="s">
        <v>269</v>
      </c>
      <c r="G542" s="232" t="s">
        <v>2162</v>
      </c>
      <c r="H542" s="233">
        <v>1691</v>
      </c>
    </row>
    <row r="543" spans="2:8">
      <c r="B543" s="229" t="s">
        <v>1081</v>
      </c>
      <c r="C543" s="230">
        <v>65</v>
      </c>
      <c r="D543" s="231" t="s">
        <v>2753</v>
      </c>
      <c r="E543" s="231" t="s">
        <v>270</v>
      </c>
      <c r="F543" s="231" t="s">
        <v>271</v>
      </c>
      <c r="G543" s="232" t="s">
        <v>2163</v>
      </c>
      <c r="H543" s="233">
        <v>1705</v>
      </c>
    </row>
    <row r="544" spans="2:8">
      <c r="B544" s="229" t="s">
        <v>1080</v>
      </c>
      <c r="C544" s="230">
        <v>65</v>
      </c>
      <c r="D544" s="231" t="s">
        <v>2753</v>
      </c>
      <c r="E544" s="231" t="s">
        <v>272</v>
      </c>
      <c r="F544" s="231" t="s">
        <v>273</v>
      </c>
      <c r="G544" s="232" t="s">
        <v>2164</v>
      </c>
      <c r="H544" s="233">
        <v>2273</v>
      </c>
    </row>
    <row r="545" spans="2:8">
      <c r="B545" s="229" t="s">
        <v>1079</v>
      </c>
      <c r="C545" s="230">
        <v>65</v>
      </c>
      <c r="D545" s="231" t="s">
        <v>2754</v>
      </c>
      <c r="E545" s="231" t="s">
        <v>254</v>
      </c>
      <c r="F545" s="231" t="s">
        <v>255</v>
      </c>
      <c r="G545" s="232" t="s">
        <v>2165</v>
      </c>
      <c r="H545" s="233">
        <v>891</v>
      </c>
    </row>
    <row r="546" spans="2:8">
      <c r="B546" s="229" t="s">
        <v>1078</v>
      </c>
      <c r="C546" s="230">
        <v>65</v>
      </c>
      <c r="D546" s="231" t="s">
        <v>2754</v>
      </c>
      <c r="E546" s="231" t="s">
        <v>256</v>
      </c>
      <c r="F546" s="231" t="s">
        <v>257</v>
      </c>
      <c r="G546" s="232" t="s">
        <v>2166</v>
      </c>
      <c r="H546" s="233">
        <v>1193</v>
      </c>
    </row>
    <row r="547" spans="2:8">
      <c r="B547" s="229" t="s">
        <v>1077</v>
      </c>
      <c r="C547" s="230">
        <v>65</v>
      </c>
      <c r="D547" s="231" t="s">
        <v>2754</v>
      </c>
      <c r="E547" s="231" t="s">
        <v>258</v>
      </c>
      <c r="F547" s="231" t="s">
        <v>259</v>
      </c>
      <c r="G547" s="232" t="s">
        <v>2167</v>
      </c>
      <c r="H547" s="233">
        <v>1213</v>
      </c>
    </row>
    <row r="548" spans="2:8">
      <c r="B548" s="229" t="s">
        <v>1076</v>
      </c>
      <c r="C548" s="230">
        <v>65</v>
      </c>
      <c r="D548" s="231" t="s">
        <v>2754</v>
      </c>
      <c r="E548" s="231" t="s">
        <v>260</v>
      </c>
      <c r="F548" s="231" t="s">
        <v>261</v>
      </c>
      <c r="G548" s="232" t="s">
        <v>2168</v>
      </c>
      <c r="H548" s="233">
        <v>1495</v>
      </c>
    </row>
    <row r="549" spans="2:8">
      <c r="B549" s="229" t="s">
        <v>1075</v>
      </c>
      <c r="C549" s="230">
        <v>65</v>
      </c>
      <c r="D549" s="231" t="s">
        <v>2754</v>
      </c>
      <c r="E549" s="231" t="s">
        <v>262</v>
      </c>
      <c r="F549" s="231" t="s">
        <v>263</v>
      </c>
      <c r="G549" s="232" t="s">
        <v>2169</v>
      </c>
      <c r="H549" s="233">
        <v>1616</v>
      </c>
    </row>
    <row r="550" spans="2:8">
      <c r="B550" s="229" t="s">
        <v>1074</v>
      </c>
      <c r="C550" s="230">
        <v>65</v>
      </c>
      <c r="D550" s="231" t="s">
        <v>2754</v>
      </c>
      <c r="E550" s="231" t="s">
        <v>264</v>
      </c>
      <c r="F550" s="231" t="s">
        <v>265</v>
      </c>
      <c r="G550" s="232" t="s">
        <v>2170</v>
      </c>
      <c r="H550" s="233">
        <v>1797</v>
      </c>
    </row>
    <row r="551" spans="2:8">
      <c r="B551" s="229" t="s">
        <v>1073</v>
      </c>
      <c r="C551" s="230">
        <v>65</v>
      </c>
      <c r="D551" s="231" t="s">
        <v>2754</v>
      </c>
      <c r="E551" s="231" t="s">
        <v>266</v>
      </c>
      <c r="F551" s="231" t="s">
        <v>267</v>
      </c>
      <c r="G551" s="232" t="s">
        <v>2171</v>
      </c>
      <c r="H551" s="233">
        <v>2019</v>
      </c>
    </row>
    <row r="552" spans="2:8">
      <c r="B552" s="229" t="s">
        <v>1072</v>
      </c>
      <c r="C552" s="230">
        <v>65</v>
      </c>
      <c r="D552" s="231" t="s">
        <v>2754</v>
      </c>
      <c r="E552" s="231" t="s">
        <v>268</v>
      </c>
      <c r="F552" s="231" t="s">
        <v>269</v>
      </c>
      <c r="G552" s="232" t="s">
        <v>2172</v>
      </c>
      <c r="H552" s="233">
        <v>2402</v>
      </c>
    </row>
    <row r="553" spans="2:8">
      <c r="B553" s="229" t="s">
        <v>1071</v>
      </c>
      <c r="C553" s="230">
        <v>65</v>
      </c>
      <c r="D553" s="231" t="s">
        <v>2754</v>
      </c>
      <c r="E553" s="231" t="s">
        <v>270</v>
      </c>
      <c r="F553" s="231" t="s">
        <v>271</v>
      </c>
      <c r="G553" s="232" t="s">
        <v>2173</v>
      </c>
      <c r="H553" s="233">
        <v>2422</v>
      </c>
    </row>
    <row r="554" spans="2:8">
      <c r="B554" s="229" t="s">
        <v>1070</v>
      </c>
      <c r="C554" s="230">
        <v>65</v>
      </c>
      <c r="D554" s="231" t="s">
        <v>2754</v>
      </c>
      <c r="E554" s="231" t="s">
        <v>272</v>
      </c>
      <c r="F554" s="231" t="s">
        <v>273</v>
      </c>
      <c r="G554" s="232" t="s">
        <v>2174</v>
      </c>
      <c r="H554" s="233">
        <v>3228</v>
      </c>
    </row>
    <row r="555" spans="2:8">
      <c r="B555" s="229" t="s">
        <v>1069</v>
      </c>
      <c r="C555" s="230">
        <v>65</v>
      </c>
      <c r="D555" s="231" t="s">
        <v>2755</v>
      </c>
      <c r="E555" s="231" t="s">
        <v>254</v>
      </c>
      <c r="F555" s="231" t="s">
        <v>255</v>
      </c>
      <c r="G555" s="232" t="s">
        <v>2175</v>
      </c>
      <c r="H555" s="233">
        <v>1041</v>
      </c>
    </row>
    <row r="556" spans="2:8">
      <c r="B556" s="229" t="s">
        <v>1068</v>
      </c>
      <c r="C556" s="230">
        <v>65</v>
      </c>
      <c r="D556" s="231" t="s">
        <v>2755</v>
      </c>
      <c r="E556" s="231" t="s">
        <v>256</v>
      </c>
      <c r="F556" s="231" t="s">
        <v>257</v>
      </c>
      <c r="G556" s="232" t="s">
        <v>2176</v>
      </c>
      <c r="H556" s="233">
        <v>1394</v>
      </c>
    </row>
    <row r="557" spans="2:8">
      <c r="B557" s="229" t="s">
        <v>1067</v>
      </c>
      <c r="C557" s="230">
        <v>65</v>
      </c>
      <c r="D557" s="231" t="s">
        <v>2755</v>
      </c>
      <c r="E557" s="231" t="s">
        <v>258</v>
      </c>
      <c r="F557" s="231" t="s">
        <v>259</v>
      </c>
      <c r="G557" s="232" t="s">
        <v>2177</v>
      </c>
      <c r="H557" s="233">
        <v>1418</v>
      </c>
    </row>
    <row r="558" spans="2:8">
      <c r="B558" s="229" t="s">
        <v>1066</v>
      </c>
      <c r="C558" s="230">
        <v>65</v>
      </c>
      <c r="D558" s="231" t="s">
        <v>2755</v>
      </c>
      <c r="E558" s="231" t="s">
        <v>260</v>
      </c>
      <c r="F558" s="231" t="s">
        <v>261</v>
      </c>
      <c r="G558" s="232" t="s">
        <v>2178</v>
      </c>
      <c r="H558" s="233">
        <v>1747</v>
      </c>
    </row>
    <row r="559" spans="2:8">
      <c r="B559" s="229" t="s">
        <v>1065</v>
      </c>
      <c r="C559" s="230">
        <v>65</v>
      </c>
      <c r="D559" s="231" t="s">
        <v>2755</v>
      </c>
      <c r="E559" s="231" t="s">
        <v>262</v>
      </c>
      <c r="F559" s="231" t="s">
        <v>263</v>
      </c>
      <c r="G559" s="232" t="s">
        <v>2179</v>
      </c>
      <c r="H559" s="233">
        <v>1889</v>
      </c>
    </row>
    <row r="560" spans="2:8">
      <c r="B560" s="229" t="s">
        <v>1064</v>
      </c>
      <c r="C560" s="230">
        <v>65</v>
      </c>
      <c r="D560" s="231" t="s">
        <v>2755</v>
      </c>
      <c r="E560" s="231" t="s">
        <v>264</v>
      </c>
      <c r="F560" s="231" t="s">
        <v>265</v>
      </c>
      <c r="G560" s="232" t="s">
        <v>2180</v>
      </c>
      <c r="H560" s="233">
        <v>2100</v>
      </c>
    </row>
    <row r="561" spans="2:8">
      <c r="B561" s="229" t="s">
        <v>1063</v>
      </c>
      <c r="C561" s="230">
        <v>65</v>
      </c>
      <c r="D561" s="231" t="s">
        <v>2755</v>
      </c>
      <c r="E561" s="231" t="s">
        <v>266</v>
      </c>
      <c r="F561" s="231" t="s">
        <v>267</v>
      </c>
      <c r="G561" s="232" t="s">
        <v>2181</v>
      </c>
      <c r="H561" s="233">
        <v>2359</v>
      </c>
    </row>
    <row r="562" spans="2:8">
      <c r="B562" s="229" t="s">
        <v>1062</v>
      </c>
      <c r="C562" s="230">
        <v>65</v>
      </c>
      <c r="D562" s="231" t="s">
        <v>2755</v>
      </c>
      <c r="E562" s="231" t="s">
        <v>268</v>
      </c>
      <c r="F562" s="231" t="s">
        <v>269</v>
      </c>
      <c r="G562" s="232" t="s">
        <v>2182</v>
      </c>
      <c r="H562" s="233">
        <v>2806</v>
      </c>
    </row>
    <row r="563" spans="2:8">
      <c r="B563" s="229" t="s">
        <v>1061</v>
      </c>
      <c r="C563" s="230">
        <v>65</v>
      </c>
      <c r="D563" s="231" t="s">
        <v>2755</v>
      </c>
      <c r="E563" s="231" t="s">
        <v>270</v>
      </c>
      <c r="F563" s="231" t="s">
        <v>271</v>
      </c>
      <c r="G563" s="232" t="s">
        <v>2183</v>
      </c>
      <c r="H563" s="233">
        <v>2830</v>
      </c>
    </row>
    <row r="564" spans="2:8">
      <c r="B564" s="229" t="s">
        <v>1060</v>
      </c>
      <c r="C564" s="230">
        <v>65</v>
      </c>
      <c r="D564" s="231" t="s">
        <v>2755</v>
      </c>
      <c r="E564" s="231" t="s">
        <v>272</v>
      </c>
      <c r="F564" s="231" t="s">
        <v>273</v>
      </c>
      <c r="G564" s="232" t="s">
        <v>2184</v>
      </c>
      <c r="H564" s="233">
        <v>3772</v>
      </c>
    </row>
    <row r="565" spans="2:8">
      <c r="B565" s="229" t="s">
        <v>1059</v>
      </c>
      <c r="C565" s="230">
        <v>80</v>
      </c>
      <c r="D565" s="231" t="s">
        <v>2748</v>
      </c>
      <c r="E565" s="231" t="s">
        <v>274</v>
      </c>
      <c r="F565" s="231" t="s">
        <v>275</v>
      </c>
      <c r="G565" s="232" t="s">
        <v>2185</v>
      </c>
      <c r="H565" s="233">
        <v>181</v>
      </c>
    </row>
    <row r="566" spans="2:8">
      <c r="B566" s="229" t="s">
        <v>1058</v>
      </c>
      <c r="C566" s="230">
        <v>80</v>
      </c>
      <c r="D566" s="231" t="s">
        <v>2748</v>
      </c>
      <c r="E566" s="231" t="s">
        <v>276</v>
      </c>
      <c r="F566" s="231" t="s">
        <v>277</v>
      </c>
      <c r="G566" s="232" t="s">
        <v>2186</v>
      </c>
      <c r="H566" s="233">
        <v>208</v>
      </c>
    </row>
    <row r="567" spans="2:8">
      <c r="B567" s="229" t="s">
        <v>1057</v>
      </c>
      <c r="C567" s="230">
        <v>80</v>
      </c>
      <c r="D567" s="231" t="s">
        <v>2748</v>
      </c>
      <c r="E567" s="231" t="s">
        <v>278</v>
      </c>
      <c r="F567" s="231" t="s">
        <v>279</v>
      </c>
      <c r="G567" s="232" t="s">
        <v>2187</v>
      </c>
      <c r="H567" s="233">
        <v>211</v>
      </c>
    </row>
    <row r="568" spans="2:8">
      <c r="B568" s="229" t="s">
        <v>1056</v>
      </c>
      <c r="C568" s="230">
        <v>80</v>
      </c>
      <c r="D568" s="231" t="s">
        <v>2748</v>
      </c>
      <c r="E568" s="231" t="s">
        <v>280</v>
      </c>
      <c r="F568" s="231" t="s">
        <v>281</v>
      </c>
      <c r="G568" s="232" t="s">
        <v>2188</v>
      </c>
      <c r="H568" s="233">
        <v>235</v>
      </c>
    </row>
    <row r="569" spans="2:8">
      <c r="B569" s="229" t="s">
        <v>1055</v>
      </c>
      <c r="C569" s="230">
        <v>80</v>
      </c>
      <c r="D569" s="231" t="s">
        <v>2748</v>
      </c>
      <c r="E569" s="231" t="s">
        <v>282</v>
      </c>
      <c r="F569" s="231" t="s">
        <v>283</v>
      </c>
      <c r="G569" s="232" t="s">
        <v>2189</v>
      </c>
      <c r="H569" s="233">
        <v>246</v>
      </c>
    </row>
    <row r="570" spans="2:8">
      <c r="B570" s="229" t="s">
        <v>1054</v>
      </c>
      <c r="C570" s="230">
        <v>80</v>
      </c>
      <c r="D570" s="231" t="s">
        <v>2748</v>
      </c>
      <c r="E570" s="231" t="s">
        <v>284</v>
      </c>
      <c r="F570" s="231" t="s">
        <v>285</v>
      </c>
      <c r="G570" s="232" t="s">
        <v>2190</v>
      </c>
      <c r="H570" s="233">
        <v>261</v>
      </c>
    </row>
    <row r="571" spans="2:8">
      <c r="B571" s="229" t="s">
        <v>1053</v>
      </c>
      <c r="C571" s="230">
        <v>80</v>
      </c>
      <c r="D571" s="231" t="s">
        <v>2748</v>
      </c>
      <c r="E571" s="231" t="s">
        <v>286</v>
      </c>
      <c r="F571" s="231" t="s">
        <v>287</v>
      </c>
      <c r="G571" s="232" t="s">
        <v>2191</v>
      </c>
      <c r="H571" s="233">
        <v>282</v>
      </c>
    </row>
    <row r="572" spans="2:8">
      <c r="B572" s="229" t="s">
        <v>1052</v>
      </c>
      <c r="C572" s="230">
        <v>80</v>
      </c>
      <c r="D572" s="231" t="s">
        <v>2748</v>
      </c>
      <c r="E572" s="231" t="s">
        <v>288</v>
      </c>
      <c r="F572" s="231" t="s">
        <v>289</v>
      </c>
      <c r="G572" s="232" t="s">
        <v>2192</v>
      </c>
      <c r="H572" s="233">
        <v>315</v>
      </c>
    </row>
    <row r="573" spans="2:8">
      <c r="B573" s="229" t="s">
        <v>1051</v>
      </c>
      <c r="C573" s="230">
        <v>80</v>
      </c>
      <c r="D573" s="231" t="s">
        <v>2748</v>
      </c>
      <c r="E573" s="231" t="s">
        <v>290</v>
      </c>
      <c r="F573" s="231" t="s">
        <v>291</v>
      </c>
      <c r="G573" s="232" t="s">
        <v>2193</v>
      </c>
      <c r="H573" s="233">
        <v>317</v>
      </c>
    </row>
    <row r="574" spans="2:8">
      <c r="B574" s="229" t="s">
        <v>1050</v>
      </c>
      <c r="C574" s="230">
        <v>80</v>
      </c>
      <c r="D574" s="231" t="s">
        <v>2748</v>
      </c>
      <c r="E574" s="231" t="s">
        <v>292</v>
      </c>
      <c r="F574" s="231" t="s">
        <v>293</v>
      </c>
      <c r="G574" s="232" t="s">
        <v>2194</v>
      </c>
      <c r="H574" s="233">
        <v>389</v>
      </c>
    </row>
    <row r="575" spans="2:8">
      <c r="B575" s="229" t="s">
        <v>1049</v>
      </c>
      <c r="C575" s="230">
        <v>80</v>
      </c>
      <c r="D575" s="231" t="s">
        <v>2749</v>
      </c>
      <c r="E575" s="231" t="s">
        <v>274</v>
      </c>
      <c r="F575" s="231" t="s">
        <v>275</v>
      </c>
      <c r="G575" s="232" t="s">
        <v>2195</v>
      </c>
      <c r="H575" s="233">
        <v>218</v>
      </c>
    </row>
    <row r="576" spans="2:8">
      <c r="B576" s="229" t="s">
        <v>1048</v>
      </c>
      <c r="C576" s="230">
        <v>80</v>
      </c>
      <c r="D576" s="231" t="s">
        <v>2749</v>
      </c>
      <c r="E576" s="231" t="s">
        <v>276</v>
      </c>
      <c r="F576" s="231" t="s">
        <v>277</v>
      </c>
      <c r="G576" s="232" t="s">
        <v>2196</v>
      </c>
      <c r="H576" s="233">
        <v>256</v>
      </c>
    </row>
    <row r="577" spans="2:8">
      <c r="B577" s="229" t="s">
        <v>1047</v>
      </c>
      <c r="C577" s="230">
        <v>80</v>
      </c>
      <c r="D577" s="231" t="s">
        <v>2749</v>
      </c>
      <c r="E577" s="231" t="s">
        <v>278</v>
      </c>
      <c r="F577" s="231" t="s">
        <v>279</v>
      </c>
      <c r="G577" s="232" t="s">
        <v>2197</v>
      </c>
      <c r="H577" s="233">
        <v>261</v>
      </c>
    </row>
    <row r="578" spans="2:8">
      <c r="B578" s="229" t="s">
        <v>1046</v>
      </c>
      <c r="C578" s="230">
        <v>80</v>
      </c>
      <c r="D578" s="231" t="s">
        <v>2749</v>
      </c>
      <c r="E578" s="231" t="s">
        <v>280</v>
      </c>
      <c r="F578" s="231" t="s">
        <v>281</v>
      </c>
      <c r="G578" s="232" t="s">
        <v>2198</v>
      </c>
      <c r="H578" s="233">
        <v>294</v>
      </c>
    </row>
    <row r="579" spans="2:8">
      <c r="B579" s="229" t="s">
        <v>1045</v>
      </c>
      <c r="C579" s="230">
        <v>80</v>
      </c>
      <c r="D579" s="231" t="s">
        <v>2749</v>
      </c>
      <c r="E579" s="231" t="s">
        <v>282</v>
      </c>
      <c r="F579" s="231" t="s">
        <v>283</v>
      </c>
      <c r="G579" s="232" t="s">
        <v>2199</v>
      </c>
      <c r="H579" s="233">
        <v>312</v>
      </c>
    </row>
    <row r="580" spans="2:8">
      <c r="B580" s="229" t="s">
        <v>1044</v>
      </c>
      <c r="C580" s="230">
        <v>80</v>
      </c>
      <c r="D580" s="231" t="s">
        <v>2749</v>
      </c>
      <c r="E580" s="231" t="s">
        <v>284</v>
      </c>
      <c r="F580" s="231" t="s">
        <v>285</v>
      </c>
      <c r="G580" s="232" t="s">
        <v>2200</v>
      </c>
      <c r="H580" s="233">
        <v>333</v>
      </c>
    </row>
    <row r="581" spans="2:8">
      <c r="B581" s="229" t="s">
        <v>1043</v>
      </c>
      <c r="C581" s="230">
        <v>80</v>
      </c>
      <c r="D581" s="231" t="s">
        <v>2749</v>
      </c>
      <c r="E581" s="231" t="s">
        <v>286</v>
      </c>
      <c r="F581" s="231" t="s">
        <v>287</v>
      </c>
      <c r="G581" s="232" t="s">
        <v>2201</v>
      </c>
      <c r="H581" s="233">
        <v>363</v>
      </c>
    </row>
    <row r="582" spans="2:8">
      <c r="B582" s="229" t="s">
        <v>1042</v>
      </c>
      <c r="C582" s="230">
        <v>80</v>
      </c>
      <c r="D582" s="231" t="s">
        <v>2749</v>
      </c>
      <c r="E582" s="231" t="s">
        <v>288</v>
      </c>
      <c r="F582" s="231" t="s">
        <v>289</v>
      </c>
      <c r="G582" s="232" t="s">
        <v>2202</v>
      </c>
      <c r="H582" s="233">
        <v>412</v>
      </c>
    </row>
    <row r="583" spans="2:8">
      <c r="B583" s="229" t="s">
        <v>1041</v>
      </c>
      <c r="C583" s="230">
        <v>80</v>
      </c>
      <c r="D583" s="231" t="s">
        <v>2749</v>
      </c>
      <c r="E583" s="231" t="s">
        <v>290</v>
      </c>
      <c r="F583" s="231" t="s">
        <v>291</v>
      </c>
      <c r="G583" s="232" t="s">
        <v>2203</v>
      </c>
      <c r="H583" s="233">
        <v>418</v>
      </c>
    </row>
    <row r="584" spans="2:8">
      <c r="B584" s="229" t="s">
        <v>1040</v>
      </c>
      <c r="C584" s="230">
        <v>80</v>
      </c>
      <c r="D584" s="231" t="s">
        <v>2749</v>
      </c>
      <c r="E584" s="231" t="s">
        <v>292</v>
      </c>
      <c r="F584" s="231" t="s">
        <v>293</v>
      </c>
      <c r="G584" s="232" t="s">
        <v>2204</v>
      </c>
      <c r="H584" s="233">
        <v>554</v>
      </c>
    </row>
    <row r="585" spans="2:8">
      <c r="B585" s="229" t="s">
        <v>1039</v>
      </c>
      <c r="C585" s="230">
        <v>80</v>
      </c>
      <c r="D585" s="231" t="s">
        <v>2750</v>
      </c>
      <c r="E585" s="231" t="s">
        <v>274</v>
      </c>
      <c r="F585" s="231" t="s">
        <v>275</v>
      </c>
      <c r="G585" s="232" t="s">
        <v>2205</v>
      </c>
      <c r="H585" s="233">
        <v>271</v>
      </c>
    </row>
    <row r="586" spans="2:8">
      <c r="B586" s="229" t="s">
        <v>1038</v>
      </c>
      <c r="C586" s="230">
        <v>80</v>
      </c>
      <c r="D586" s="231" t="s">
        <v>2750</v>
      </c>
      <c r="E586" s="231" t="s">
        <v>276</v>
      </c>
      <c r="F586" s="231" t="s">
        <v>277</v>
      </c>
      <c r="G586" s="232" t="s">
        <v>2206</v>
      </c>
      <c r="H586" s="233">
        <v>326</v>
      </c>
    </row>
    <row r="587" spans="2:8">
      <c r="B587" s="229" t="s">
        <v>1037</v>
      </c>
      <c r="C587" s="230">
        <v>80</v>
      </c>
      <c r="D587" s="231" t="s">
        <v>2750</v>
      </c>
      <c r="E587" s="231" t="s">
        <v>278</v>
      </c>
      <c r="F587" s="231" t="s">
        <v>279</v>
      </c>
      <c r="G587" s="232" t="s">
        <v>2207</v>
      </c>
      <c r="H587" s="233">
        <v>333</v>
      </c>
    </row>
    <row r="588" spans="2:8">
      <c r="B588" s="229" t="s">
        <v>1036</v>
      </c>
      <c r="C588" s="230">
        <v>80</v>
      </c>
      <c r="D588" s="231" t="s">
        <v>2750</v>
      </c>
      <c r="E588" s="231" t="s">
        <v>280</v>
      </c>
      <c r="F588" s="231" t="s">
        <v>281</v>
      </c>
      <c r="G588" s="232" t="s">
        <v>2208</v>
      </c>
      <c r="H588" s="233">
        <v>382</v>
      </c>
    </row>
    <row r="589" spans="2:8">
      <c r="B589" s="229" t="s">
        <v>1035</v>
      </c>
      <c r="C589" s="230">
        <v>80</v>
      </c>
      <c r="D589" s="231" t="s">
        <v>2750</v>
      </c>
      <c r="E589" s="231" t="s">
        <v>282</v>
      </c>
      <c r="F589" s="231" t="s">
        <v>283</v>
      </c>
      <c r="G589" s="232" t="s">
        <v>2209</v>
      </c>
      <c r="H589" s="233">
        <v>409</v>
      </c>
    </row>
    <row r="590" spans="2:8">
      <c r="B590" s="229" t="s">
        <v>1034</v>
      </c>
      <c r="C590" s="230">
        <v>80</v>
      </c>
      <c r="D590" s="231" t="s">
        <v>2750</v>
      </c>
      <c r="E590" s="231" t="s">
        <v>284</v>
      </c>
      <c r="F590" s="231" t="s">
        <v>285</v>
      </c>
      <c r="G590" s="232" t="s">
        <v>2210</v>
      </c>
      <c r="H590" s="233">
        <v>450</v>
      </c>
    </row>
    <row r="591" spans="2:8">
      <c r="B591" s="229" t="s">
        <v>1033</v>
      </c>
      <c r="C591" s="230">
        <v>80</v>
      </c>
      <c r="D591" s="231" t="s">
        <v>2750</v>
      </c>
      <c r="E591" s="231" t="s">
        <v>286</v>
      </c>
      <c r="F591" s="231" t="s">
        <v>287</v>
      </c>
      <c r="G591" s="232" t="s">
        <v>2211</v>
      </c>
      <c r="H591" s="233">
        <v>508</v>
      </c>
    </row>
    <row r="592" spans="2:8">
      <c r="B592" s="229" t="s">
        <v>1032</v>
      </c>
      <c r="C592" s="230">
        <v>80</v>
      </c>
      <c r="D592" s="231" t="s">
        <v>2750</v>
      </c>
      <c r="E592" s="231" t="s">
        <v>288</v>
      </c>
      <c r="F592" s="231" t="s">
        <v>289</v>
      </c>
      <c r="G592" s="232" t="s">
        <v>2212</v>
      </c>
      <c r="H592" s="233">
        <v>598</v>
      </c>
    </row>
    <row r="593" spans="2:8">
      <c r="B593" s="229" t="s">
        <v>1031</v>
      </c>
      <c r="C593" s="230">
        <v>80</v>
      </c>
      <c r="D593" s="231" t="s">
        <v>2750</v>
      </c>
      <c r="E593" s="231" t="s">
        <v>290</v>
      </c>
      <c r="F593" s="231" t="s">
        <v>291</v>
      </c>
      <c r="G593" s="232" t="s">
        <v>2213</v>
      </c>
      <c r="H593" s="233">
        <v>606</v>
      </c>
    </row>
    <row r="594" spans="2:8">
      <c r="B594" s="229" t="s">
        <v>1030</v>
      </c>
      <c r="C594" s="230">
        <v>80</v>
      </c>
      <c r="D594" s="231" t="s">
        <v>2750</v>
      </c>
      <c r="E594" s="231" t="s">
        <v>292</v>
      </c>
      <c r="F594" s="231" t="s">
        <v>293</v>
      </c>
      <c r="G594" s="232" t="s">
        <v>2214</v>
      </c>
      <c r="H594" s="233">
        <v>804</v>
      </c>
    </row>
    <row r="595" spans="2:8">
      <c r="B595" s="229" t="s">
        <v>1029</v>
      </c>
      <c r="C595" s="230">
        <v>80</v>
      </c>
      <c r="D595" s="231" t="s">
        <v>2751</v>
      </c>
      <c r="E595" s="231" t="s">
        <v>274</v>
      </c>
      <c r="F595" s="231" t="s">
        <v>275</v>
      </c>
      <c r="G595" s="232" t="s">
        <v>2215</v>
      </c>
      <c r="H595" s="233">
        <v>336</v>
      </c>
    </row>
    <row r="596" spans="2:8">
      <c r="B596" s="229" t="s">
        <v>1028</v>
      </c>
      <c r="C596" s="230">
        <v>80</v>
      </c>
      <c r="D596" s="231" t="s">
        <v>2751</v>
      </c>
      <c r="E596" s="231" t="s">
        <v>276</v>
      </c>
      <c r="F596" s="231" t="s">
        <v>277</v>
      </c>
      <c r="G596" s="232" t="s">
        <v>2216</v>
      </c>
      <c r="H596" s="233">
        <v>417</v>
      </c>
    </row>
    <row r="597" spans="2:8">
      <c r="B597" s="229" t="s">
        <v>1027</v>
      </c>
      <c r="C597" s="230">
        <v>80</v>
      </c>
      <c r="D597" s="231" t="s">
        <v>2751</v>
      </c>
      <c r="E597" s="231" t="s">
        <v>278</v>
      </c>
      <c r="F597" s="231" t="s">
        <v>279</v>
      </c>
      <c r="G597" s="232" t="s">
        <v>2217</v>
      </c>
      <c r="H597" s="233">
        <v>429</v>
      </c>
    </row>
    <row r="598" spans="2:8">
      <c r="B598" s="229" t="s">
        <v>1026</v>
      </c>
      <c r="C598" s="230">
        <v>80</v>
      </c>
      <c r="D598" s="231" t="s">
        <v>2751</v>
      </c>
      <c r="E598" s="231" t="s">
        <v>280</v>
      </c>
      <c r="F598" s="231" t="s">
        <v>281</v>
      </c>
      <c r="G598" s="232" t="s">
        <v>2218</v>
      </c>
      <c r="H598" s="233">
        <v>519</v>
      </c>
    </row>
    <row r="599" spans="2:8">
      <c r="B599" s="229" t="s">
        <v>1025</v>
      </c>
      <c r="C599" s="230">
        <v>80</v>
      </c>
      <c r="D599" s="231" t="s">
        <v>2751</v>
      </c>
      <c r="E599" s="231" t="s">
        <v>282</v>
      </c>
      <c r="F599" s="231" t="s">
        <v>283</v>
      </c>
      <c r="G599" s="232" t="s">
        <v>2219</v>
      </c>
      <c r="H599" s="233">
        <v>566</v>
      </c>
    </row>
    <row r="600" spans="2:8">
      <c r="B600" s="229" t="s">
        <v>1024</v>
      </c>
      <c r="C600" s="230">
        <v>80</v>
      </c>
      <c r="D600" s="231" t="s">
        <v>2751</v>
      </c>
      <c r="E600" s="231" t="s">
        <v>284</v>
      </c>
      <c r="F600" s="231" t="s">
        <v>285</v>
      </c>
      <c r="G600" s="232" t="s">
        <v>2220</v>
      </c>
      <c r="H600" s="233">
        <v>622</v>
      </c>
    </row>
    <row r="601" spans="2:8">
      <c r="B601" s="229" t="s">
        <v>1023</v>
      </c>
      <c r="C601" s="230">
        <v>80</v>
      </c>
      <c r="D601" s="231" t="s">
        <v>2751</v>
      </c>
      <c r="E601" s="231" t="s">
        <v>286</v>
      </c>
      <c r="F601" s="231" t="s">
        <v>287</v>
      </c>
      <c r="G601" s="232" t="s">
        <v>2221</v>
      </c>
      <c r="H601" s="233">
        <v>702</v>
      </c>
    </row>
    <row r="602" spans="2:8">
      <c r="B602" s="229" t="s">
        <v>1022</v>
      </c>
      <c r="C602" s="230">
        <v>80</v>
      </c>
      <c r="D602" s="231" t="s">
        <v>2751</v>
      </c>
      <c r="E602" s="231" t="s">
        <v>288</v>
      </c>
      <c r="F602" s="231" t="s">
        <v>289</v>
      </c>
      <c r="G602" s="232" t="s">
        <v>2222</v>
      </c>
      <c r="H602" s="233">
        <v>826</v>
      </c>
    </row>
    <row r="603" spans="2:8">
      <c r="B603" s="229" t="s">
        <v>1021</v>
      </c>
      <c r="C603" s="230">
        <v>80</v>
      </c>
      <c r="D603" s="231" t="s">
        <v>2751</v>
      </c>
      <c r="E603" s="231" t="s">
        <v>290</v>
      </c>
      <c r="F603" s="231" t="s">
        <v>291</v>
      </c>
      <c r="G603" s="232" t="s">
        <v>2223</v>
      </c>
      <c r="H603" s="233">
        <v>839</v>
      </c>
    </row>
    <row r="604" spans="2:8">
      <c r="B604" s="229" t="s">
        <v>1020</v>
      </c>
      <c r="C604" s="230">
        <v>80</v>
      </c>
      <c r="D604" s="231" t="s">
        <v>2751</v>
      </c>
      <c r="E604" s="231" t="s">
        <v>292</v>
      </c>
      <c r="F604" s="231" t="s">
        <v>293</v>
      </c>
      <c r="G604" s="232" t="s">
        <v>2224</v>
      </c>
      <c r="H604" s="233">
        <v>1112</v>
      </c>
    </row>
    <row r="605" spans="2:8">
      <c r="B605" s="229" t="s">
        <v>1019</v>
      </c>
      <c r="C605" s="230">
        <v>80</v>
      </c>
      <c r="D605" s="231" t="s">
        <v>2752</v>
      </c>
      <c r="E605" s="231" t="s">
        <v>274</v>
      </c>
      <c r="F605" s="231" t="s">
        <v>275</v>
      </c>
      <c r="G605" s="232" t="s">
        <v>2225</v>
      </c>
      <c r="H605" s="233">
        <v>448</v>
      </c>
    </row>
    <row r="606" spans="2:8">
      <c r="B606" s="229" t="s">
        <v>1018</v>
      </c>
      <c r="C606" s="230">
        <v>80</v>
      </c>
      <c r="D606" s="231" t="s">
        <v>2752</v>
      </c>
      <c r="E606" s="231" t="s">
        <v>276</v>
      </c>
      <c r="F606" s="231" t="s">
        <v>277</v>
      </c>
      <c r="G606" s="232" t="s">
        <v>2226</v>
      </c>
      <c r="H606" s="233">
        <v>593</v>
      </c>
    </row>
    <row r="607" spans="2:8">
      <c r="B607" s="229" t="s">
        <v>1017</v>
      </c>
      <c r="C607" s="230">
        <v>80</v>
      </c>
      <c r="D607" s="231" t="s">
        <v>2752</v>
      </c>
      <c r="E607" s="231" t="s">
        <v>278</v>
      </c>
      <c r="F607" s="231" t="s">
        <v>279</v>
      </c>
      <c r="G607" s="232" t="s">
        <v>2227</v>
      </c>
      <c r="H607" s="233">
        <v>612</v>
      </c>
    </row>
    <row r="608" spans="2:8">
      <c r="B608" s="229" t="s">
        <v>1016</v>
      </c>
      <c r="C608" s="230">
        <v>80</v>
      </c>
      <c r="D608" s="231" t="s">
        <v>2752</v>
      </c>
      <c r="E608" s="231" t="s">
        <v>280</v>
      </c>
      <c r="F608" s="231" t="s">
        <v>281</v>
      </c>
      <c r="G608" s="232" t="s">
        <v>2228</v>
      </c>
      <c r="H608" s="233">
        <v>738</v>
      </c>
    </row>
    <row r="609" spans="2:8">
      <c r="B609" s="229" t="s">
        <v>1015</v>
      </c>
      <c r="C609" s="230">
        <v>80</v>
      </c>
      <c r="D609" s="231" t="s">
        <v>2752</v>
      </c>
      <c r="E609" s="231" t="s">
        <v>282</v>
      </c>
      <c r="F609" s="231" t="s">
        <v>283</v>
      </c>
      <c r="G609" s="232" t="s">
        <v>2229</v>
      </c>
      <c r="H609" s="233">
        <v>805</v>
      </c>
    </row>
    <row r="610" spans="2:8">
      <c r="B610" s="229" t="s">
        <v>1014</v>
      </c>
      <c r="C610" s="230">
        <v>80</v>
      </c>
      <c r="D610" s="231" t="s">
        <v>2752</v>
      </c>
      <c r="E610" s="231" t="s">
        <v>284</v>
      </c>
      <c r="F610" s="231" t="s">
        <v>285</v>
      </c>
      <c r="G610" s="232" t="s">
        <v>2230</v>
      </c>
      <c r="H610" s="233">
        <v>882</v>
      </c>
    </row>
    <row r="611" spans="2:8">
      <c r="B611" s="229" t="s">
        <v>1013</v>
      </c>
      <c r="C611" s="230">
        <v>80</v>
      </c>
      <c r="D611" s="231" t="s">
        <v>2752</v>
      </c>
      <c r="E611" s="231" t="s">
        <v>286</v>
      </c>
      <c r="F611" s="231" t="s">
        <v>287</v>
      </c>
      <c r="G611" s="232" t="s">
        <v>2231</v>
      </c>
      <c r="H611" s="233">
        <v>998</v>
      </c>
    </row>
    <row r="612" spans="2:8">
      <c r="B612" s="229" t="s">
        <v>1012</v>
      </c>
      <c r="C612" s="230">
        <v>80</v>
      </c>
      <c r="D612" s="231" t="s">
        <v>2752</v>
      </c>
      <c r="E612" s="231" t="s">
        <v>288</v>
      </c>
      <c r="F612" s="231" t="s">
        <v>289</v>
      </c>
      <c r="G612" s="232" t="s">
        <v>2232</v>
      </c>
      <c r="H612" s="233">
        <v>1172</v>
      </c>
    </row>
    <row r="613" spans="2:8">
      <c r="B613" s="229" t="s">
        <v>1011</v>
      </c>
      <c r="C613" s="230">
        <v>80</v>
      </c>
      <c r="D613" s="231" t="s">
        <v>2752</v>
      </c>
      <c r="E613" s="231" t="s">
        <v>290</v>
      </c>
      <c r="F613" s="231" t="s">
        <v>291</v>
      </c>
      <c r="G613" s="232" t="s">
        <v>2233</v>
      </c>
      <c r="H613" s="233">
        <v>1191</v>
      </c>
    </row>
    <row r="614" spans="2:8">
      <c r="B614" s="229" t="s">
        <v>1010</v>
      </c>
      <c r="C614" s="230">
        <v>80</v>
      </c>
      <c r="D614" s="231" t="s">
        <v>2752</v>
      </c>
      <c r="E614" s="231" t="s">
        <v>292</v>
      </c>
      <c r="F614" s="231" t="s">
        <v>293</v>
      </c>
      <c r="G614" s="232" t="s">
        <v>2234</v>
      </c>
      <c r="H614" s="233">
        <v>1578</v>
      </c>
    </row>
    <row r="615" spans="2:8">
      <c r="B615" s="229" t="s">
        <v>1009</v>
      </c>
      <c r="C615" s="230">
        <v>80</v>
      </c>
      <c r="D615" s="231" t="s">
        <v>2753</v>
      </c>
      <c r="E615" s="231" t="s">
        <v>274</v>
      </c>
      <c r="F615" s="231" t="s">
        <v>275</v>
      </c>
      <c r="G615" s="232" t="s">
        <v>2235</v>
      </c>
      <c r="H615" s="233">
        <v>598</v>
      </c>
    </row>
    <row r="616" spans="2:8">
      <c r="B616" s="229" t="s">
        <v>1008</v>
      </c>
      <c r="C616" s="230">
        <v>80</v>
      </c>
      <c r="D616" s="231" t="s">
        <v>2753</v>
      </c>
      <c r="E616" s="231" t="s">
        <v>276</v>
      </c>
      <c r="F616" s="231" t="s">
        <v>277</v>
      </c>
      <c r="G616" s="232" t="s">
        <v>2236</v>
      </c>
      <c r="H616" s="233">
        <v>792</v>
      </c>
    </row>
    <row r="617" spans="2:8">
      <c r="B617" s="229" t="s">
        <v>1007</v>
      </c>
      <c r="C617" s="230">
        <v>80</v>
      </c>
      <c r="D617" s="231" t="s">
        <v>2753</v>
      </c>
      <c r="E617" s="231" t="s">
        <v>278</v>
      </c>
      <c r="F617" s="231" t="s">
        <v>279</v>
      </c>
      <c r="G617" s="232" t="s">
        <v>2237</v>
      </c>
      <c r="H617" s="233">
        <v>816</v>
      </c>
    </row>
    <row r="618" spans="2:8">
      <c r="B618" s="229" t="s">
        <v>1006</v>
      </c>
      <c r="C618" s="230">
        <v>80</v>
      </c>
      <c r="D618" s="231" t="s">
        <v>2753</v>
      </c>
      <c r="E618" s="231" t="s">
        <v>280</v>
      </c>
      <c r="F618" s="231" t="s">
        <v>281</v>
      </c>
      <c r="G618" s="232" t="s">
        <v>2238</v>
      </c>
      <c r="H618" s="233">
        <v>986</v>
      </c>
    </row>
    <row r="619" spans="2:8">
      <c r="B619" s="229" t="s">
        <v>1005</v>
      </c>
      <c r="C619" s="230">
        <v>80</v>
      </c>
      <c r="D619" s="231" t="s">
        <v>2753</v>
      </c>
      <c r="E619" s="231" t="s">
        <v>282</v>
      </c>
      <c r="F619" s="231" t="s">
        <v>283</v>
      </c>
      <c r="G619" s="232" t="s">
        <v>2239</v>
      </c>
      <c r="H619" s="233">
        <v>1075</v>
      </c>
    </row>
    <row r="620" spans="2:8">
      <c r="B620" s="229" t="s">
        <v>1004</v>
      </c>
      <c r="C620" s="230">
        <v>80</v>
      </c>
      <c r="D620" s="231" t="s">
        <v>2753</v>
      </c>
      <c r="E620" s="231" t="s">
        <v>284</v>
      </c>
      <c r="F620" s="231" t="s">
        <v>285</v>
      </c>
      <c r="G620" s="232" t="s">
        <v>2240</v>
      </c>
      <c r="H620" s="233">
        <v>1180</v>
      </c>
    </row>
    <row r="621" spans="2:8">
      <c r="B621" s="229" t="s">
        <v>1003</v>
      </c>
      <c r="C621" s="230">
        <v>80</v>
      </c>
      <c r="D621" s="231" t="s">
        <v>2753</v>
      </c>
      <c r="E621" s="231" t="s">
        <v>286</v>
      </c>
      <c r="F621" s="231" t="s">
        <v>287</v>
      </c>
      <c r="G621" s="232" t="s">
        <v>2241</v>
      </c>
      <c r="H621" s="233">
        <v>1334</v>
      </c>
    </row>
    <row r="622" spans="2:8">
      <c r="B622" s="229" t="s">
        <v>1002</v>
      </c>
      <c r="C622" s="230">
        <v>80</v>
      </c>
      <c r="D622" s="231" t="s">
        <v>2753</v>
      </c>
      <c r="E622" s="231" t="s">
        <v>288</v>
      </c>
      <c r="F622" s="231" t="s">
        <v>289</v>
      </c>
      <c r="G622" s="232" t="s">
        <v>2242</v>
      </c>
      <c r="H622" s="233">
        <v>1568</v>
      </c>
    </row>
    <row r="623" spans="2:8">
      <c r="B623" s="229" t="s">
        <v>1001</v>
      </c>
      <c r="C623" s="230">
        <v>80</v>
      </c>
      <c r="D623" s="231" t="s">
        <v>2753</v>
      </c>
      <c r="E623" s="231" t="s">
        <v>290</v>
      </c>
      <c r="F623" s="231" t="s">
        <v>291</v>
      </c>
      <c r="G623" s="232" t="s">
        <v>2243</v>
      </c>
      <c r="H623" s="233">
        <v>1593</v>
      </c>
    </row>
    <row r="624" spans="2:8">
      <c r="B624" s="229" t="s">
        <v>1000</v>
      </c>
      <c r="C624" s="230">
        <v>80</v>
      </c>
      <c r="D624" s="231" t="s">
        <v>2753</v>
      </c>
      <c r="E624" s="231" t="s">
        <v>292</v>
      </c>
      <c r="F624" s="231" t="s">
        <v>293</v>
      </c>
      <c r="G624" s="232" t="s">
        <v>2244</v>
      </c>
      <c r="H624" s="233">
        <v>2110</v>
      </c>
    </row>
    <row r="625" spans="2:8">
      <c r="B625" s="229" t="s">
        <v>999</v>
      </c>
      <c r="C625" s="230">
        <v>80</v>
      </c>
      <c r="D625" s="231" t="s">
        <v>2754</v>
      </c>
      <c r="E625" s="231" t="s">
        <v>274</v>
      </c>
      <c r="F625" s="231" t="s">
        <v>275</v>
      </c>
      <c r="G625" s="232" t="s">
        <v>2245</v>
      </c>
      <c r="H625" s="233">
        <v>848</v>
      </c>
    </row>
    <row r="626" spans="2:8">
      <c r="B626" s="229" t="s">
        <v>998</v>
      </c>
      <c r="C626" s="230">
        <v>80</v>
      </c>
      <c r="D626" s="231" t="s">
        <v>2754</v>
      </c>
      <c r="E626" s="231" t="s">
        <v>276</v>
      </c>
      <c r="F626" s="231" t="s">
        <v>277</v>
      </c>
      <c r="G626" s="232" t="s">
        <v>2246</v>
      </c>
      <c r="H626" s="233">
        <v>1122</v>
      </c>
    </row>
    <row r="627" spans="2:8">
      <c r="B627" s="229" t="s">
        <v>997</v>
      </c>
      <c r="C627" s="230">
        <v>80</v>
      </c>
      <c r="D627" s="231" t="s">
        <v>2754</v>
      </c>
      <c r="E627" s="231" t="s">
        <v>278</v>
      </c>
      <c r="F627" s="231" t="s">
        <v>279</v>
      </c>
      <c r="G627" s="232" t="s">
        <v>2247</v>
      </c>
      <c r="H627" s="233">
        <v>1158</v>
      </c>
    </row>
    <row r="628" spans="2:8">
      <c r="B628" s="229" t="s">
        <v>996</v>
      </c>
      <c r="C628" s="230">
        <v>80</v>
      </c>
      <c r="D628" s="231" t="s">
        <v>2754</v>
      </c>
      <c r="E628" s="231" t="s">
        <v>280</v>
      </c>
      <c r="F628" s="231" t="s">
        <v>281</v>
      </c>
      <c r="G628" s="232" t="s">
        <v>2248</v>
      </c>
      <c r="H628" s="233">
        <v>1396</v>
      </c>
    </row>
    <row r="629" spans="2:8">
      <c r="B629" s="229" t="s">
        <v>995</v>
      </c>
      <c r="C629" s="230">
        <v>80</v>
      </c>
      <c r="D629" s="231" t="s">
        <v>2754</v>
      </c>
      <c r="E629" s="231" t="s">
        <v>282</v>
      </c>
      <c r="F629" s="231" t="s">
        <v>283</v>
      </c>
      <c r="G629" s="232" t="s">
        <v>2249</v>
      </c>
      <c r="H629" s="233">
        <v>1523</v>
      </c>
    </row>
    <row r="630" spans="2:8">
      <c r="B630" s="229" t="s">
        <v>994</v>
      </c>
      <c r="C630" s="230">
        <v>80</v>
      </c>
      <c r="D630" s="231" t="s">
        <v>2754</v>
      </c>
      <c r="E630" s="231" t="s">
        <v>284</v>
      </c>
      <c r="F630" s="231" t="s">
        <v>285</v>
      </c>
      <c r="G630" s="232" t="s">
        <v>2250</v>
      </c>
      <c r="H630" s="233">
        <v>1670</v>
      </c>
    </row>
    <row r="631" spans="2:8">
      <c r="B631" s="229" t="s">
        <v>993</v>
      </c>
      <c r="C631" s="230">
        <v>80</v>
      </c>
      <c r="D631" s="231" t="s">
        <v>2754</v>
      </c>
      <c r="E631" s="231" t="s">
        <v>286</v>
      </c>
      <c r="F631" s="231" t="s">
        <v>287</v>
      </c>
      <c r="G631" s="232" t="s">
        <v>2251</v>
      </c>
      <c r="H631" s="233">
        <v>1889</v>
      </c>
    </row>
    <row r="632" spans="2:8">
      <c r="B632" s="229" t="s">
        <v>992</v>
      </c>
      <c r="C632" s="230">
        <v>80</v>
      </c>
      <c r="D632" s="231" t="s">
        <v>2754</v>
      </c>
      <c r="E632" s="231" t="s">
        <v>288</v>
      </c>
      <c r="F632" s="231" t="s">
        <v>289</v>
      </c>
      <c r="G632" s="232" t="s">
        <v>2252</v>
      </c>
      <c r="H632" s="233">
        <v>2218</v>
      </c>
    </row>
    <row r="633" spans="2:8">
      <c r="B633" s="229" t="s">
        <v>991</v>
      </c>
      <c r="C633" s="230">
        <v>80</v>
      </c>
      <c r="D633" s="231" t="s">
        <v>2754</v>
      </c>
      <c r="E633" s="231" t="s">
        <v>290</v>
      </c>
      <c r="F633" s="231" t="s">
        <v>291</v>
      </c>
      <c r="G633" s="232" t="s">
        <v>2253</v>
      </c>
      <c r="H633" s="233">
        <v>2254</v>
      </c>
    </row>
    <row r="634" spans="2:8">
      <c r="B634" s="229" t="s">
        <v>990</v>
      </c>
      <c r="C634" s="230">
        <v>80</v>
      </c>
      <c r="D634" s="231" t="s">
        <v>2754</v>
      </c>
      <c r="E634" s="231" t="s">
        <v>292</v>
      </c>
      <c r="F634" s="231" t="s">
        <v>293</v>
      </c>
      <c r="G634" s="232" t="s">
        <v>2254</v>
      </c>
      <c r="H634" s="233">
        <v>2985</v>
      </c>
    </row>
    <row r="635" spans="2:8">
      <c r="B635" s="229" t="s">
        <v>989</v>
      </c>
      <c r="C635" s="230">
        <v>80</v>
      </c>
      <c r="D635" s="231" t="s">
        <v>2755</v>
      </c>
      <c r="E635" s="231" t="s">
        <v>274</v>
      </c>
      <c r="F635" s="231" t="s">
        <v>275</v>
      </c>
      <c r="G635" s="232" t="s">
        <v>2255</v>
      </c>
      <c r="H635" s="233">
        <v>990</v>
      </c>
    </row>
    <row r="636" spans="2:8">
      <c r="B636" s="229" t="s">
        <v>988</v>
      </c>
      <c r="C636" s="230">
        <v>80</v>
      </c>
      <c r="D636" s="231" t="s">
        <v>2755</v>
      </c>
      <c r="E636" s="231" t="s">
        <v>276</v>
      </c>
      <c r="F636" s="231" t="s">
        <v>277</v>
      </c>
      <c r="G636" s="232" t="s">
        <v>2256</v>
      </c>
      <c r="H636" s="233">
        <v>1309</v>
      </c>
    </row>
    <row r="637" spans="2:8">
      <c r="B637" s="229" t="s">
        <v>987</v>
      </c>
      <c r="C637" s="230">
        <v>80</v>
      </c>
      <c r="D637" s="231" t="s">
        <v>2755</v>
      </c>
      <c r="E637" s="231" t="s">
        <v>278</v>
      </c>
      <c r="F637" s="231" t="s">
        <v>279</v>
      </c>
      <c r="G637" s="232" t="s">
        <v>2257</v>
      </c>
      <c r="H637" s="233">
        <v>1352</v>
      </c>
    </row>
    <row r="638" spans="2:8">
      <c r="B638" s="229" t="s">
        <v>986</v>
      </c>
      <c r="C638" s="230">
        <v>80</v>
      </c>
      <c r="D638" s="231" t="s">
        <v>2755</v>
      </c>
      <c r="E638" s="231" t="s">
        <v>280</v>
      </c>
      <c r="F638" s="231" t="s">
        <v>281</v>
      </c>
      <c r="G638" s="232" t="s">
        <v>2258</v>
      </c>
      <c r="H638" s="233">
        <v>1629</v>
      </c>
    </row>
    <row r="639" spans="2:8">
      <c r="B639" s="229" t="s">
        <v>985</v>
      </c>
      <c r="C639" s="230">
        <v>80</v>
      </c>
      <c r="D639" s="231" t="s">
        <v>2755</v>
      </c>
      <c r="E639" s="231" t="s">
        <v>282</v>
      </c>
      <c r="F639" s="231" t="s">
        <v>283</v>
      </c>
      <c r="G639" s="232" t="s">
        <v>2259</v>
      </c>
      <c r="H639" s="233">
        <v>1778</v>
      </c>
    </row>
    <row r="640" spans="2:8">
      <c r="B640" s="229" t="s">
        <v>984</v>
      </c>
      <c r="C640" s="230">
        <v>80</v>
      </c>
      <c r="D640" s="231" t="s">
        <v>2755</v>
      </c>
      <c r="E640" s="231" t="s">
        <v>284</v>
      </c>
      <c r="F640" s="231" t="s">
        <v>285</v>
      </c>
      <c r="G640" s="232" t="s">
        <v>2260</v>
      </c>
      <c r="H640" s="233">
        <v>1948</v>
      </c>
    </row>
    <row r="641" spans="2:8">
      <c r="B641" s="229" t="s">
        <v>983</v>
      </c>
      <c r="C641" s="230">
        <v>80</v>
      </c>
      <c r="D641" s="231" t="s">
        <v>2755</v>
      </c>
      <c r="E641" s="231" t="s">
        <v>286</v>
      </c>
      <c r="F641" s="231" t="s">
        <v>287</v>
      </c>
      <c r="G641" s="232" t="s">
        <v>2261</v>
      </c>
      <c r="H641" s="233">
        <v>2205</v>
      </c>
    </row>
    <row r="642" spans="2:8">
      <c r="B642" s="229" t="s">
        <v>982</v>
      </c>
      <c r="C642" s="230">
        <v>80</v>
      </c>
      <c r="D642" s="231" t="s">
        <v>2755</v>
      </c>
      <c r="E642" s="231" t="s">
        <v>288</v>
      </c>
      <c r="F642" s="231" t="s">
        <v>289</v>
      </c>
      <c r="G642" s="232" t="s">
        <v>2262</v>
      </c>
      <c r="H642" s="233">
        <v>2588</v>
      </c>
    </row>
    <row r="643" spans="2:8">
      <c r="B643" s="229" t="s">
        <v>981</v>
      </c>
      <c r="C643" s="230">
        <v>80</v>
      </c>
      <c r="D643" s="231" t="s">
        <v>2755</v>
      </c>
      <c r="E643" s="231" t="s">
        <v>290</v>
      </c>
      <c r="F643" s="231" t="s">
        <v>291</v>
      </c>
      <c r="G643" s="232" t="s">
        <v>2263</v>
      </c>
      <c r="H643" s="233">
        <v>2631</v>
      </c>
    </row>
    <row r="644" spans="2:8">
      <c r="B644" s="229" t="s">
        <v>980</v>
      </c>
      <c r="C644" s="230">
        <v>80</v>
      </c>
      <c r="D644" s="231" t="s">
        <v>2755</v>
      </c>
      <c r="E644" s="231" t="s">
        <v>292</v>
      </c>
      <c r="F644" s="231" t="s">
        <v>293</v>
      </c>
      <c r="G644" s="232" t="s">
        <v>2264</v>
      </c>
      <c r="H644" s="233">
        <v>3483</v>
      </c>
    </row>
    <row r="645" spans="2:8">
      <c r="B645" s="229" t="s">
        <v>979</v>
      </c>
      <c r="C645" s="230">
        <v>90</v>
      </c>
      <c r="D645" s="231" t="s">
        <v>2748</v>
      </c>
      <c r="E645" s="231" t="s">
        <v>433</v>
      </c>
      <c r="F645" s="231" t="s">
        <v>434</v>
      </c>
      <c r="G645" s="232" t="s">
        <v>2265</v>
      </c>
      <c r="H645" s="233">
        <v>186</v>
      </c>
    </row>
    <row r="646" spans="2:8">
      <c r="B646" s="229" t="s">
        <v>978</v>
      </c>
      <c r="C646" s="230">
        <v>90</v>
      </c>
      <c r="D646" s="231" t="s">
        <v>2748</v>
      </c>
      <c r="E646" s="231" t="s">
        <v>435</v>
      </c>
      <c r="F646" s="231" t="s">
        <v>436</v>
      </c>
      <c r="G646" s="232" t="s">
        <v>2266</v>
      </c>
      <c r="H646" s="233">
        <v>215</v>
      </c>
    </row>
    <row r="647" spans="2:8">
      <c r="B647" s="229" t="s">
        <v>977</v>
      </c>
      <c r="C647" s="230">
        <v>90</v>
      </c>
      <c r="D647" s="231" t="s">
        <v>2748</v>
      </c>
      <c r="E647" s="231" t="s">
        <v>437</v>
      </c>
      <c r="F647" s="231" t="s">
        <v>438</v>
      </c>
      <c r="G647" s="232" t="s">
        <v>2267</v>
      </c>
      <c r="H647" s="233">
        <v>217</v>
      </c>
    </row>
    <row r="648" spans="2:8">
      <c r="B648" s="229" t="s">
        <v>976</v>
      </c>
      <c r="C648" s="230">
        <v>90</v>
      </c>
      <c r="D648" s="231" t="s">
        <v>2748</v>
      </c>
      <c r="E648" s="231" t="s">
        <v>439</v>
      </c>
      <c r="F648" s="231" t="s">
        <v>440</v>
      </c>
      <c r="G648" s="232" t="s">
        <v>2268</v>
      </c>
      <c r="H648" s="233">
        <v>244</v>
      </c>
    </row>
    <row r="649" spans="2:8">
      <c r="B649" s="229" t="s">
        <v>975</v>
      </c>
      <c r="C649" s="230">
        <v>90</v>
      </c>
      <c r="D649" s="231" t="s">
        <v>2748</v>
      </c>
      <c r="E649" s="231" t="s">
        <v>441</v>
      </c>
      <c r="F649" s="231" t="s">
        <v>442</v>
      </c>
      <c r="G649" s="232" t="s">
        <v>2269</v>
      </c>
      <c r="H649" s="233">
        <v>255</v>
      </c>
    </row>
    <row r="650" spans="2:8">
      <c r="B650" s="229" t="s">
        <v>974</v>
      </c>
      <c r="C650" s="230">
        <v>90</v>
      </c>
      <c r="D650" s="231" t="s">
        <v>2748</v>
      </c>
      <c r="E650" s="231" t="s">
        <v>443</v>
      </c>
      <c r="F650" s="231" t="s">
        <v>444</v>
      </c>
      <c r="G650" s="232" t="s">
        <v>2270</v>
      </c>
      <c r="H650" s="233">
        <v>272</v>
      </c>
    </row>
    <row r="651" spans="2:8">
      <c r="B651" s="229" t="s">
        <v>973</v>
      </c>
      <c r="C651" s="230">
        <v>90</v>
      </c>
      <c r="D651" s="231" t="s">
        <v>2748</v>
      </c>
      <c r="E651" s="231" t="s">
        <v>445</v>
      </c>
      <c r="F651" s="231" t="s">
        <v>446</v>
      </c>
      <c r="G651" s="232" t="s">
        <v>2271</v>
      </c>
      <c r="H651" s="233">
        <v>294</v>
      </c>
    </row>
    <row r="652" spans="2:8">
      <c r="B652" s="229" t="s">
        <v>972</v>
      </c>
      <c r="C652" s="230">
        <v>90</v>
      </c>
      <c r="D652" s="231" t="s">
        <v>2748</v>
      </c>
      <c r="E652" s="231" t="s">
        <v>447</v>
      </c>
      <c r="F652" s="231" t="s">
        <v>448</v>
      </c>
      <c r="G652" s="232" t="s">
        <v>2272</v>
      </c>
      <c r="H652" s="233">
        <v>330</v>
      </c>
    </row>
    <row r="653" spans="2:8">
      <c r="B653" s="229" t="s">
        <v>971</v>
      </c>
      <c r="C653" s="230">
        <v>90</v>
      </c>
      <c r="D653" s="231" t="s">
        <v>2748</v>
      </c>
      <c r="E653" s="231" t="s">
        <v>449</v>
      </c>
      <c r="F653" s="231" t="s">
        <v>450</v>
      </c>
      <c r="G653" s="232" t="s">
        <v>2273</v>
      </c>
      <c r="H653" s="233">
        <v>332</v>
      </c>
    </row>
    <row r="654" spans="2:8">
      <c r="B654" s="229" t="s">
        <v>970</v>
      </c>
      <c r="C654" s="230">
        <v>90</v>
      </c>
      <c r="D654" s="231" t="s">
        <v>2748</v>
      </c>
      <c r="E654" s="231" t="s">
        <v>451</v>
      </c>
      <c r="F654" s="231" t="s">
        <v>452</v>
      </c>
      <c r="G654" s="232" t="s">
        <v>2274</v>
      </c>
      <c r="H654" s="233">
        <v>412</v>
      </c>
    </row>
    <row r="655" spans="2:8">
      <c r="B655" s="229" t="s">
        <v>969</v>
      </c>
      <c r="C655" s="230">
        <v>90</v>
      </c>
      <c r="D655" s="231" t="s">
        <v>2749</v>
      </c>
      <c r="E655" s="231" t="s">
        <v>433</v>
      </c>
      <c r="F655" s="231" t="s">
        <v>434</v>
      </c>
      <c r="G655" s="232" t="s">
        <v>2275</v>
      </c>
      <c r="H655" s="233">
        <v>225</v>
      </c>
    </row>
    <row r="656" spans="2:8">
      <c r="B656" s="229" t="s">
        <v>968</v>
      </c>
      <c r="C656" s="230">
        <v>90</v>
      </c>
      <c r="D656" s="231" t="s">
        <v>2749</v>
      </c>
      <c r="E656" s="231" t="s">
        <v>435</v>
      </c>
      <c r="F656" s="231" t="s">
        <v>436</v>
      </c>
      <c r="G656" s="232" t="s">
        <v>2276</v>
      </c>
      <c r="H656" s="233">
        <v>267</v>
      </c>
    </row>
    <row r="657" spans="2:8">
      <c r="B657" s="229" t="s">
        <v>967</v>
      </c>
      <c r="C657" s="230">
        <v>90</v>
      </c>
      <c r="D657" s="231" t="s">
        <v>2749</v>
      </c>
      <c r="E657" s="231" t="s">
        <v>437</v>
      </c>
      <c r="F657" s="231" t="s">
        <v>438</v>
      </c>
      <c r="G657" s="232" t="s">
        <v>2277</v>
      </c>
      <c r="H657" s="233">
        <v>270</v>
      </c>
    </row>
    <row r="658" spans="2:8">
      <c r="B658" s="229" t="s">
        <v>966</v>
      </c>
      <c r="C658" s="230">
        <v>90</v>
      </c>
      <c r="D658" s="231" t="s">
        <v>2749</v>
      </c>
      <c r="E658" s="231" t="s">
        <v>439</v>
      </c>
      <c r="F658" s="231" t="s">
        <v>440</v>
      </c>
      <c r="G658" s="232" t="s">
        <v>2278</v>
      </c>
      <c r="H658" s="233">
        <v>309</v>
      </c>
    </row>
    <row r="659" spans="2:8">
      <c r="B659" s="229" t="s">
        <v>965</v>
      </c>
      <c r="C659" s="230">
        <v>90</v>
      </c>
      <c r="D659" s="231" t="s">
        <v>2749</v>
      </c>
      <c r="E659" s="231" t="s">
        <v>441</v>
      </c>
      <c r="F659" s="231" t="s">
        <v>442</v>
      </c>
      <c r="G659" s="232" t="s">
        <v>2279</v>
      </c>
      <c r="H659" s="233">
        <v>326</v>
      </c>
    </row>
    <row r="660" spans="2:8">
      <c r="B660" s="229" t="s">
        <v>964</v>
      </c>
      <c r="C660" s="230">
        <v>90</v>
      </c>
      <c r="D660" s="231" t="s">
        <v>2749</v>
      </c>
      <c r="E660" s="231" t="s">
        <v>443</v>
      </c>
      <c r="F660" s="231" t="s">
        <v>444</v>
      </c>
      <c r="G660" s="232" t="s">
        <v>2280</v>
      </c>
      <c r="H660" s="233">
        <v>350</v>
      </c>
    </row>
    <row r="661" spans="2:8">
      <c r="B661" s="229" t="s">
        <v>963</v>
      </c>
      <c r="C661" s="230">
        <v>90</v>
      </c>
      <c r="D661" s="231" t="s">
        <v>2749</v>
      </c>
      <c r="E661" s="231" t="s">
        <v>445</v>
      </c>
      <c r="F661" s="231" t="s">
        <v>446</v>
      </c>
      <c r="G661" s="232" t="s">
        <v>2281</v>
      </c>
      <c r="H661" s="233">
        <v>382</v>
      </c>
    </row>
    <row r="662" spans="2:8">
      <c r="B662" s="229" t="s">
        <v>962</v>
      </c>
      <c r="C662" s="230">
        <v>90</v>
      </c>
      <c r="D662" s="231" t="s">
        <v>2749</v>
      </c>
      <c r="E662" s="231" t="s">
        <v>447</v>
      </c>
      <c r="F662" s="231" t="s">
        <v>448</v>
      </c>
      <c r="G662" s="232" t="s">
        <v>2282</v>
      </c>
      <c r="H662" s="233">
        <v>445</v>
      </c>
    </row>
    <row r="663" spans="2:8">
      <c r="B663" s="229" t="s">
        <v>961</v>
      </c>
      <c r="C663" s="230">
        <v>90</v>
      </c>
      <c r="D663" s="231" t="s">
        <v>2749</v>
      </c>
      <c r="E663" s="231" t="s">
        <v>449</v>
      </c>
      <c r="F663" s="231" t="s">
        <v>450</v>
      </c>
      <c r="G663" s="232" t="s">
        <v>2283</v>
      </c>
      <c r="H663" s="233">
        <v>450</v>
      </c>
    </row>
    <row r="664" spans="2:8">
      <c r="B664" s="229" t="s">
        <v>960</v>
      </c>
      <c r="C664" s="230">
        <v>90</v>
      </c>
      <c r="D664" s="231" t="s">
        <v>2749</v>
      </c>
      <c r="E664" s="231" t="s">
        <v>451</v>
      </c>
      <c r="F664" s="231" t="s">
        <v>452</v>
      </c>
      <c r="G664" s="232" t="s">
        <v>2284</v>
      </c>
      <c r="H664" s="233">
        <v>598</v>
      </c>
    </row>
    <row r="665" spans="2:8">
      <c r="B665" s="229" t="s">
        <v>959</v>
      </c>
      <c r="C665" s="230">
        <v>90</v>
      </c>
      <c r="D665" s="231" t="s">
        <v>2750</v>
      </c>
      <c r="E665" s="231" t="s">
        <v>433</v>
      </c>
      <c r="F665" s="231" t="s">
        <v>434</v>
      </c>
      <c r="G665" s="232" t="s">
        <v>2285</v>
      </c>
      <c r="H665" s="233">
        <v>281</v>
      </c>
    </row>
    <row r="666" spans="2:8">
      <c r="B666" s="229" t="s">
        <v>958</v>
      </c>
      <c r="C666" s="230">
        <v>90</v>
      </c>
      <c r="D666" s="231" t="s">
        <v>2750</v>
      </c>
      <c r="E666" s="231" t="s">
        <v>435</v>
      </c>
      <c r="F666" s="231" t="s">
        <v>436</v>
      </c>
      <c r="G666" s="232" t="s">
        <v>2286</v>
      </c>
      <c r="H666" s="233">
        <v>342</v>
      </c>
    </row>
    <row r="667" spans="2:8">
      <c r="B667" s="229" t="s">
        <v>957</v>
      </c>
      <c r="C667" s="230">
        <v>90</v>
      </c>
      <c r="D667" s="231" t="s">
        <v>2750</v>
      </c>
      <c r="E667" s="231" t="s">
        <v>437</v>
      </c>
      <c r="F667" s="231" t="s">
        <v>438</v>
      </c>
      <c r="G667" s="232" t="s">
        <v>2287</v>
      </c>
      <c r="H667" s="233">
        <v>347</v>
      </c>
    </row>
    <row r="668" spans="2:8">
      <c r="B668" s="229" t="s">
        <v>956</v>
      </c>
      <c r="C668" s="230">
        <v>90</v>
      </c>
      <c r="D668" s="231" t="s">
        <v>2750</v>
      </c>
      <c r="E668" s="231" t="s">
        <v>439</v>
      </c>
      <c r="F668" s="231" t="s">
        <v>440</v>
      </c>
      <c r="G668" s="232" t="s">
        <v>2288</v>
      </c>
      <c r="H668" s="233">
        <v>403</v>
      </c>
    </row>
    <row r="669" spans="2:8">
      <c r="B669" s="229" t="s">
        <v>955</v>
      </c>
      <c r="C669" s="230">
        <v>90</v>
      </c>
      <c r="D669" s="231" t="s">
        <v>2750</v>
      </c>
      <c r="E669" s="231" t="s">
        <v>441</v>
      </c>
      <c r="F669" s="231" t="s">
        <v>442</v>
      </c>
      <c r="G669" s="232" t="s">
        <v>2289</v>
      </c>
      <c r="H669" s="233">
        <v>437</v>
      </c>
    </row>
    <row r="670" spans="2:8">
      <c r="B670" s="229" t="s">
        <v>954</v>
      </c>
      <c r="C670" s="230">
        <v>90</v>
      </c>
      <c r="D670" s="231" t="s">
        <v>2750</v>
      </c>
      <c r="E670" s="231" t="s">
        <v>443</v>
      </c>
      <c r="F670" s="231" t="s">
        <v>444</v>
      </c>
      <c r="G670" s="232" t="s">
        <v>2290</v>
      </c>
      <c r="H670" s="233">
        <v>484</v>
      </c>
    </row>
    <row r="671" spans="2:8">
      <c r="B671" s="229" t="s">
        <v>953</v>
      </c>
      <c r="C671" s="230">
        <v>90</v>
      </c>
      <c r="D671" s="231" t="s">
        <v>2750</v>
      </c>
      <c r="E671" s="231" t="s">
        <v>445</v>
      </c>
      <c r="F671" s="231" t="s">
        <v>446</v>
      </c>
      <c r="G671" s="232" t="s">
        <v>2291</v>
      </c>
      <c r="H671" s="233">
        <v>544</v>
      </c>
    </row>
    <row r="672" spans="2:8">
      <c r="B672" s="229" t="s">
        <v>952</v>
      </c>
      <c r="C672" s="230">
        <v>90</v>
      </c>
      <c r="D672" s="231" t="s">
        <v>2750</v>
      </c>
      <c r="E672" s="231" t="s">
        <v>447</v>
      </c>
      <c r="F672" s="231" t="s">
        <v>448</v>
      </c>
      <c r="G672" s="232" t="s">
        <v>2292</v>
      </c>
      <c r="H672" s="233">
        <v>646</v>
      </c>
    </row>
    <row r="673" spans="2:8">
      <c r="B673" s="229" t="s">
        <v>951</v>
      </c>
      <c r="C673" s="230">
        <v>90</v>
      </c>
      <c r="D673" s="231" t="s">
        <v>2750</v>
      </c>
      <c r="E673" s="231" t="s">
        <v>449</v>
      </c>
      <c r="F673" s="231" t="s">
        <v>450</v>
      </c>
      <c r="G673" s="232" t="s">
        <v>2293</v>
      </c>
      <c r="H673" s="233">
        <v>652</v>
      </c>
    </row>
    <row r="674" spans="2:8">
      <c r="B674" s="229" t="s">
        <v>950</v>
      </c>
      <c r="C674" s="230">
        <v>90</v>
      </c>
      <c r="D674" s="231" t="s">
        <v>2750</v>
      </c>
      <c r="E674" s="231" t="s">
        <v>451</v>
      </c>
      <c r="F674" s="231" t="s">
        <v>452</v>
      </c>
      <c r="G674" s="232" t="s">
        <v>2294</v>
      </c>
      <c r="H674" s="233">
        <v>868</v>
      </c>
    </row>
    <row r="675" spans="2:8">
      <c r="B675" s="229" t="s">
        <v>949</v>
      </c>
      <c r="C675" s="230">
        <v>90</v>
      </c>
      <c r="D675" s="231" t="s">
        <v>2751</v>
      </c>
      <c r="E675" s="231" t="s">
        <v>433</v>
      </c>
      <c r="F675" s="231" t="s">
        <v>434</v>
      </c>
      <c r="G675" s="232" t="s">
        <v>2295</v>
      </c>
      <c r="H675" s="233">
        <v>350</v>
      </c>
    </row>
    <row r="676" spans="2:8">
      <c r="B676" s="229" t="s">
        <v>948</v>
      </c>
      <c r="C676" s="230">
        <v>90</v>
      </c>
      <c r="D676" s="231" t="s">
        <v>2751</v>
      </c>
      <c r="E676" s="231" t="s">
        <v>435</v>
      </c>
      <c r="F676" s="231" t="s">
        <v>436</v>
      </c>
      <c r="G676" s="232" t="s">
        <v>2296</v>
      </c>
      <c r="H676" s="233">
        <v>446</v>
      </c>
    </row>
    <row r="677" spans="2:8">
      <c r="B677" s="229" t="s">
        <v>947</v>
      </c>
      <c r="C677" s="230">
        <v>90</v>
      </c>
      <c r="D677" s="231" t="s">
        <v>2751</v>
      </c>
      <c r="E677" s="231" t="s">
        <v>437</v>
      </c>
      <c r="F677" s="231" t="s">
        <v>438</v>
      </c>
      <c r="G677" s="232" t="s">
        <v>2297</v>
      </c>
      <c r="H677" s="233">
        <v>455</v>
      </c>
    </row>
    <row r="678" spans="2:8">
      <c r="B678" s="229" t="s">
        <v>946</v>
      </c>
      <c r="C678" s="230">
        <v>90</v>
      </c>
      <c r="D678" s="231" t="s">
        <v>2751</v>
      </c>
      <c r="E678" s="231" t="s">
        <v>439</v>
      </c>
      <c r="F678" s="231" t="s">
        <v>440</v>
      </c>
      <c r="G678" s="232" t="s">
        <v>2298</v>
      </c>
      <c r="H678" s="233">
        <v>557</v>
      </c>
    </row>
    <row r="679" spans="2:8">
      <c r="B679" s="229" t="s">
        <v>945</v>
      </c>
      <c r="C679" s="230">
        <v>90</v>
      </c>
      <c r="D679" s="231" t="s">
        <v>2751</v>
      </c>
      <c r="E679" s="231" t="s">
        <v>441</v>
      </c>
      <c r="F679" s="231" t="s">
        <v>442</v>
      </c>
      <c r="G679" s="232" t="s">
        <v>2299</v>
      </c>
      <c r="H679" s="233">
        <v>604</v>
      </c>
    </row>
    <row r="680" spans="2:8">
      <c r="B680" s="229" t="s">
        <v>944</v>
      </c>
      <c r="C680" s="230">
        <v>90</v>
      </c>
      <c r="D680" s="231" t="s">
        <v>2751</v>
      </c>
      <c r="E680" s="231" t="s">
        <v>443</v>
      </c>
      <c r="F680" s="231" t="s">
        <v>444</v>
      </c>
      <c r="G680" s="232" t="s">
        <v>2300</v>
      </c>
      <c r="H680" s="233">
        <v>669</v>
      </c>
    </row>
    <row r="681" spans="2:8">
      <c r="B681" s="229" t="s">
        <v>943</v>
      </c>
      <c r="C681" s="230">
        <v>90</v>
      </c>
      <c r="D681" s="231" t="s">
        <v>2751</v>
      </c>
      <c r="E681" s="231" t="s">
        <v>445</v>
      </c>
      <c r="F681" s="231" t="s">
        <v>446</v>
      </c>
      <c r="G681" s="232" t="s">
        <v>2301</v>
      </c>
      <c r="H681" s="233">
        <v>753</v>
      </c>
    </row>
    <row r="682" spans="2:8">
      <c r="B682" s="229" t="s">
        <v>942</v>
      </c>
      <c r="C682" s="230">
        <v>90</v>
      </c>
      <c r="D682" s="231" t="s">
        <v>2751</v>
      </c>
      <c r="E682" s="231" t="s">
        <v>447</v>
      </c>
      <c r="F682" s="231" t="s">
        <v>448</v>
      </c>
      <c r="G682" s="232" t="s">
        <v>2302</v>
      </c>
      <c r="H682" s="233">
        <v>893</v>
      </c>
    </row>
    <row r="683" spans="2:8">
      <c r="B683" s="229" t="s">
        <v>941</v>
      </c>
      <c r="C683" s="230">
        <v>90</v>
      </c>
      <c r="D683" s="231" t="s">
        <v>2751</v>
      </c>
      <c r="E683" s="231" t="s">
        <v>449</v>
      </c>
      <c r="F683" s="231" t="s">
        <v>450</v>
      </c>
      <c r="G683" s="232" t="s">
        <v>2303</v>
      </c>
      <c r="H683" s="233">
        <v>902</v>
      </c>
    </row>
    <row r="684" spans="2:8">
      <c r="B684" s="229" t="s">
        <v>940</v>
      </c>
      <c r="C684" s="230">
        <v>90</v>
      </c>
      <c r="D684" s="231" t="s">
        <v>2751</v>
      </c>
      <c r="E684" s="231" t="s">
        <v>451</v>
      </c>
      <c r="F684" s="231" t="s">
        <v>452</v>
      </c>
      <c r="G684" s="232" t="s">
        <v>2304</v>
      </c>
      <c r="H684" s="233">
        <v>1201</v>
      </c>
    </row>
    <row r="685" spans="2:8">
      <c r="B685" s="229" t="s">
        <v>939</v>
      </c>
      <c r="C685" s="230">
        <v>90</v>
      </c>
      <c r="D685" s="231" t="s">
        <v>2752</v>
      </c>
      <c r="E685" s="231" t="s">
        <v>433</v>
      </c>
      <c r="F685" s="231" t="s">
        <v>434</v>
      </c>
      <c r="G685" s="232" t="s">
        <v>2305</v>
      </c>
      <c r="H685" s="233">
        <v>477</v>
      </c>
    </row>
    <row r="686" spans="2:8">
      <c r="B686" s="229" t="s">
        <v>938</v>
      </c>
      <c r="C686" s="230">
        <v>90</v>
      </c>
      <c r="D686" s="231" t="s">
        <v>2752</v>
      </c>
      <c r="E686" s="231" t="s">
        <v>435</v>
      </c>
      <c r="F686" s="231" t="s">
        <v>436</v>
      </c>
      <c r="G686" s="232" t="s">
        <v>2306</v>
      </c>
      <c r="H686" s="233">
        <v>637</v>
      </c>
    </row>
    <row r="687" spans="2:8">
      <c r="B687" s="229" t="s">
        <v>937</v>
      </c>
      <c r="C687" s="230">
        <v>90</v>
      </c>
      <c r="D687" s="231" t="s">
        <v>2752</v>
      </c>
      <c r="E687" s="231" t="s">
        <v>437</v>
      </c>
      <c r="F687" s="231" t="s">
        <v>438</v>
      </c>
      <c r="G687" s="232" t="s">
        <v>2307</v>
      </c>
      <c r="H687" s="233">
        <v>651</v>
      </c>
    </row>
    <row r="688" spans="2:8">
      <c r="B688" s="229" t="s">
        <v>936</v>
      </c>
      <c r="C688" s="230">
        <v>90</v>
      </c>
      <c r="D688" s="231" t="s">
        <v>2752</v>
      </c>
      <c r="E688" s="231" t="s">
        <v>439</v>
      </c>
      <c r="F688" s="231" t="s">
        <v>440</v>
      </c>
      <c r="G688" s="232" t="s">
        <v>2308</v>
      </c>
      <c r="H688" s="233">
        <v>796</v>
      </c>
    </row>
    <row r="689" spans="2:8">
      <c r="B689" s="229" t="s">
        <v>935</v>
      </c>
      <c r="C689" s="230">
        <v>90</v>
      </c>
      <c r="D689" s="231" t="s">
        <v>2752</v>
      </c>
      <c r="E689" s="231" t="s">
        <v>441</v>
      </c>
      <c r="F689" s="231" t="s">
        <v>442</v>
      </c>
      <c r="G689" s="232" t="s">
        <v>2309</v>
      </c>
      <c r="H689" s="233">
        <v>863</v>
      </c>
    </row>
    <row r="690" spans="2:8">
      <c r="B690" s="229" t="s">
        <v>934</v>
      </c>
      <c r="C690" s="230">
        <v>90</v>
      </c>
      <c r="D690" s="231" t="s">
        <v>2752</v>
      </c>
      <c r="E690" s="231" t="s">
        <v>443</v>
      </c>
      <c r="F690" s="231" t="s">
        <v>444</v>
      </c>
      <c r="G690" s="232" t="s">
        <v>2310</v>
      </c>
      <c r="H690" s="233">
        <v>956</v>
      </c>
    </row>
    <row r="691" spans="2:8">
      <c r="B691" s="229" t="s">
        <v>933</v>
      </c>
      <c r="C691" s="230">
        <v>90</v>
      </c>
      <c r="D691" s="231" t="s">
        <v>2752</v>
      </c>
      <c r="E691" s="231" t="s">
        <v>445</v>
      </c>
      <c r="F691" s="231" t="s">
        <v>446</v>
      </c>
      <c r="G691" s="232" t="s">
        <v>2311</v>
      </c>
      <c r="H691" s="233">
        <v>1076</v>
      </c>
    </row>
    <row r="692" spans="2:8">
      <c r="B692" s="229" t="s">
        <v>932</v>
      </c>
      <c r="C692" s="230">
        <v>90</v>
      </c>
      <c r="D692" s="231" t="s">
        <v>2752</v>
      </c>
      <c r="E692" s="231" t="s">
        <v>447</v>
      </c>
      <c r="F692" s="231" t="s">
        <v>448</v>
      </c>
      <c r="G692" s="232" t="s">
        <v>2312</v>
      </c>
      <c r="H692" s="233">
        <v>1275</v>
      </c>
    </row>
    <row r="693" spans="2:8">
      <c r="B693" s="229" t="s">
        <v>931</v>
      </c>
      <c r="C693" s="230">
        <v>90</v>
      </c>
      <c r="D693" s="231" t="s">
        <v>2752</v>
      </c>
      <c r="E693" s="231" t="s">
        <v>449</v>
      </c>
      <c r="F693" s="231" t="s">
        <v>450</v>
      </c>
      <c r="G693" s="232" t="s">
        <v>2313</v>
      </c>
      <c r="H693" s="233">
        <v>1289</v>
      </c>
    </row>
    <row r="694" spans="2:8">
      <c r="B694" s="229" t="s">
        <v>930</v>
      </c>
      <c r="C694" s="230">
        <v>90</v>
      </c>
      <c r="D694" s="231" t="s">
        <v>2752</v>
      </c>
      <c r="E694" s="231" t="s">
        <v>451</v>
      </c>
      <c r="F694" s="231" t="s">
        <v>452</v>
      </c>
      <c r="G694" s="232" t="s">
        <v>2314</v>
      </c>
      <c r="H694" s="233">
        <v>1715</v>
      </c>
    </row>
    <row r="695" spans="2:8">
      <c r="B695" s="229" t="s">
        <v>929</v>
      </c>
      <c r="C695" s="230">
        <v>90</v>
      </c>
      <c r="D695" s="231" t="s">
        <v>2753</v>
      </c>
      <c r="E695" s="231" t="s">
        <v>433</v>
      </c>
      <c r="F695" s="231" t="s">
        <v>434</v>
      </c>
      <c r="G695" s="232" t="s">
        <v>2315</v>
      </c>
      <c r="H695" s="233">
        <v>635</v>
      </c>
    </row>
    <row r="696" spans="2:8">
      <c r="B696" s="229" t="s">
        <v>928</v>
      </c>
      <c r="C696" s="230">
        <v>90</v>
      </c>
      <c r="D696" s="231" t="s">
        <v>2753</v>
      </c>
      <c r="E696" s="231" t="s">
        <v>435</v>
      </c>
      <c r="F696" s="231" t="s">
        <v>436</v>
      </c>
      <c r="G696" s="232" t="s">
        <v>2316</v>
      </c>
      <c r="H696" s="233">
        <v>848</v>
      </c>
    </row>
    <row r="697" spans="2:8">
      <c r="B697" s="229" t="s">
        <v>927</v>
      </c>
      <c r="C697" s="230">
        <v>90</v>
      </c>
      <c r="D697" s="231" t="s">
        <v>2753</v>
      </c>
      <c r="E697" s="231" t="s">
        <v>437</v>
      </c>
      <c r="F697" s="231" t="s">
        <v>438</v>
      </c>
      <c r="G697" s="232" t="s">
        <v>2317</v>
      </c>
      <c r="H697" s="233">
        <v>866</v>
      </c>
    </row>
    <row r="698" spans="2:8">
      <c r="B698" s="229" t="s">
        <v>926</v>
      </c>
      <c r="C698" s="230">
        <v>90</v>
      </c>
      <c r="D698" s="231" t="s">
        <v>2753</v>
      </c>
      <c r="E698" s="231" t="s">
        <v>439</v>
      </c>
      <c r="F698" s="231" t="s">
        <v>440</v>
      </c>
      <c r="G698" s="232" t="s">
        <v>2318</v>
      </c>
      <c r="H698" s="233">
        <v>1061</v>
      </c>
    </row>
    <row r="699" spans="2:8">
      <c r="B699" s="229" t="s">
        <v>925</v>
      </c>
      <c r="C699" s="230">
        <v>90</v>
      </c>
      <c r="D699" s="231" t="s">
        <v>2753</v>
      </c>
      <c r="E699" s="231" t="s">
        <v>441</v>
      </c>
      <c r="F699" s="231" t="s">
        <v>442</v>
      </c>
      <c r="G699" s="232" t="s">
        <v>2319</v>
      </c>
      <c r="H699" s="233">
        <v>1150</v>
      </c>
    </row>
    <row r="700" spans="2:8">
      <c r="B700" s="229" t="s">
        <v>924</v>
      </c>
      <c r="C700" s="230">
        <v>90</v>
      </c>
      <c r="D700" s="231" t="s">
        <v>2753</v>
      </c>
      <c r="E700" s="231" t="s">
        <v>443</v>
      </c>
      <c r="F700" s="231" t="s">
        <v>444</v>
      </c>
      <c r="G700" s="232" t="s">
        <v>2320</v>
      </c>
      <c r="H700" s="233">
        <v>1274</v>
      </c>
    </row>
    <row r="701" spans="2:8">
      <c r="B701" s="229" t="s">
        <v>923</v>
      </c>
      <c r="C701" s="230">
        <v>90</v>
      </c>
      <c r="D701" s="231" t="s">
        <v>2753</v>
      </c>
      <c r="E701" s="231" t="s">
        <v>445</v>
      </c>
      <c r="F701" s="231" t="s">
        <v>446</v>
      </c>
      <c r="G701" s="232" t="s">
        <v>2321</v>
      </c>
      <c r="H701" s="233">
        <v>1434</v>
      </c>
    </row>
    <row r="702" spans="2:8">
      <c r="B702" s="229" t="s">
        <v>922</v>
      </c>
      <c r="C702" s="230">
        <v>90</v>
      </c>
      <c r="D702" s="231" t="s">
        <v>2753</v>
      </c>
      <c r="E702" s="231" t="s">
        <v>447</v>
      </c>
      <c r="F702" s="231" t="s">
        <v>448</v>
      </c>
      <c r="G702" s="232" t="s">
        <v>2322</v>
      </c>
      <c r="H702" s="233">
        <v>1700</v>
      </c>
    </row>
    <row r="703" spans="2:8">
      <c r="B703" s="229" t="s">
        <v>921</v>
      </c>
      <c r="C703" s="230">
        <v>90</v>
      </c>
      <c r="D703" s="231" t="s">
        <v>2753</v>
      </c>
      <c r="E703" s="231" t="s">
        <v>449</v>
      </c>
      <c r="F703" s="231" t="s">
        <v>450</v>
      </c>
      <c r="G703" s="232" t="s">
        <v>2323</v>
      </c>
      <c r="H703" s="233">
        <v>1718</v>
      </c>
    </row>
    <row r="704" spans="2:8">
      <c r="B704" s="229" t="s">
        <v>920</v>
      </c>
      <c r="C704" s="230">
        <v>90</v>
      </c>
      <c r="D704" s="231" t="s">
        <v>2753</v>
      </c>
      <c r="E704" s="231" t="s">
        <v>451</v>
      </c>
      <c r="F704" s="231" t="s">
        <v>452</v>
      </c>
      <c r="G704" s="232" t="s">
        <v>2324</v>
      </c>
      <c r="H704" s="233">
        <v>2286</v>
      </c>
    </row>
    <row r="705" spans="2:8">
      <c r="B705" s="229" t="s">
        <v>919</v>
      </c>
      <c r="C705" s="230">
        <v>90</v>
      </c>
      <c r="D705" s="231" t="s">
        <v>2754</v>
      </c>
      <c r="E705" s="231" t="s">
        <v>433</v>
      </c>
      <c r="F705" s="231" t="s">
        <v>434</v>
      </c>
      <c r="G705" s="232" t="s">
        <v>2325</v>
      </c>
      <c r="H705" s="233">
        <v>904</v>
      </c>
    </row>
    <row r="706" spans="2:8">
      <c r="B706" s="229" t="s">
        <v>918</v>
      </c>
      <c r="C706" s="230">
        <v>90</v>
      </c>
      <c r="D706" s="231" t="s">
        <v>2754</v>
      </c>
      <c r="E706" s="231" t="s">
        <v>435</v>
      </c>
      <c r="F706" s="231" t="s">
        <v>436</v>
      </c>
      <c r="G706" s="232" t="s">
        <v>2326</v>
      </c>
      <c r="H706" s="233">
        <v>1206</v>
      </c>
    </row>
    <row r="707" spans="2:8">
      <c r="B707" s="229" t="s">
        <v>917</v>
      </c>
      <c r="C707" s="230">
        <v>90</v>
      </c>
      <c r="D707" s="231" t="s">
        <v>2754</v>
      </c>
      <c r="E707" s="231" t="s">
        <v>437</v>
      </c>
      <c r="F707" s="231" t="s">
        <v>438</v>
      </c>
      <c r="G707" s="232" t="s">
        <v>2327</v>
      </c>
      <c r="H707" s="233">
        <v>1233</v>
      </c>
    </row>
    <row r="708" spans="2:8">
      <c r="B708" s="229" t="s">
        <v>916</v>
      </c>
      <c r="C708" s="230">
        <v>90</v>
      </c>
      <c r="D708" s="231" t="s">
        <v>2754</v>
      </c>
      <c r="E708" s="231" t="s">
        <v>439</v>
      </c>
      <c r="F708" s="231" t="s">
        <v>440</v>
      </c>
      <c r="G708" s="232" t="s">
        <v>2328</v>
      </c>
      <c r="H708" s="233">
        <v>1508</v>
      </c>
    </row>
    <row r="709" spans="2:8">
      <c r="B709" s="229" t="s">
        <v>915</v>
      </c>
      <c r="C709" s="230">
        <v>90</v>
      </c>
      <c r="D709" s="231" t="s">
        <v>2754</v>
      </c>
      <c r="E709" s="231" t="s">
        <v>441</v>
      </c>
      <c r="F709" s="231" t="s">
        <v>442</v>
      </c>
      <c r="G709" s="232" t="s">
        <v>2329</v>
      </c>
      <c r="H709" s="233">
        <v>1636</v>
      </c>
    </row>
    <row r="710" spans="2:8">
      <c r="B710" s="229" t="s">
        <v>914</v>
      </c>
      <c r="C710" s="230">
        <v>90</v>
      </c>
      <c r="D710" s="231" t="s">
        <v>2754</v>
      </c>
      <c r="E710" s="231" t="s">
        <v>443</v>
      </c>
      <c r="F710" s="231" t="s">
        <v>444</v>
      </c>
      <c r="G710" s="232" t="s">
        <v>2330</v>
      </c>
      <c r="H710" s="233">
        <v>1811</v>
      </c>
    </row>
    <row r="711" spans="2:8">
      <c r="B711" s="229" t="s">
        <v>913</v>
      </c>
      <c r="C711" s="230">
        <v>90</v>
      </c>
      <c r="D711" s="231" t="s">
        <v>2754</v>
      </c>
      <c r="E711" s="231" t="s">
        <v>445</v>
      </c>
      <c r="F711" s="231" t="s">
        <v>446</v>
      </c>
      <c r="G711" s="232" t="s">
        <v>2331</v>
      </c>
      <c r="H711" s="233">
        <v>2039</v>
      </c>
    </row>
    <row r="712" spans="2:8">
      <c r="B712" s="229" t="s">
        <v>912</v>
      </c>
      <c r="C712" s="230">
        <v>90</v>
      </c>
      <c r="D712" s="231" t="s">
        <v>2754</v>
      </c>
      <c r="E712" s="231" t="s">
        <v>447</v>
      </c>
      <c r="F712" s="231" t="s">
        <v>448</v>
      </c>
      <c r="G712" s="232" t="s">
        <v>2332</v>
      </c>
      <c r="H712" s="233">
        <v>2415</v>
      </c>
    </row>
    <row r="713" spans="2:8">
      <c r="B713" s="229" t="s">
        <v>911</v>
      </c>
      <c r="C713" s="230">
        <v>90</v>
      </c>
      <c r="D713" s="231" t="s">
        <v>2754</v>
      </c>
      <c r="E713" s="231" t="s">
        <v>449</v>
      </c>
      <c r="F713" s="231" t="s">
        <v>450</v>
      </c>
      <c r="G713" s="232" t="s">
        <v>2333</v>
      </c>
      <c r="H713" s="233">
        <v>2442</v>
      </c>
    </row>
    <row r="714" spans="2:8">
      <c r="B714" s="229" t="s">
        <v>910</v>
      </c>
      <c r="C714" s="230">
        <v>90</v>
      </c>
      <c r="D714" s="231" t="s">
        <v>2754</v>
      </c>
      <c r="E714" s="231" t="s">
        <v>451</v>
      </c>
      <c r="F714" s="231" t="s">
        <v>452</v>
      </c>
      <c r="G714" s="232" t="s">
        <v>2334</v>
      </c>
      <c r="H714" s="233">
        <v>3248</v>
      </c>
    </row>
    <row r="715" spans="2:8">
      <c r="B715" s="229" t="s">
        <v>909</v>
      </c>
      <c r="C715" s="230">
        <v>90</v>
      </c>
      <c r="D715" s="231" t="s">
        <v>2755</v>
      </c>
      <c r="E715" s="231" t="s">
        <v>433</v>
      </c>
      <c r="F715" s="231" t="s">
        <v>434</v>
      </c>
      <c r="G715" s="232" t="s">
        <v>2335</v>
      </c>
      <c r="H715" s="233">
        <v>1057</v>
      </c>
    </row>
    <row r="716" spans="2:8">
      <c r="B716" s="229" t="s">
        <v>908</v>
      </c>
      <c r="C716" s="230">
        <v>90</v>
      </c>
      <c r="D716" s="231" t="s">
        <v>2755</v>
      </c>
      <c r="E716" s="231" t="s">
        <v>435</v>
      </c>
      <c r="F716" s="231" t="s">
        <v>436</v>
      </c>
      <c r="G716" s="232" t="s">
        <v>2336</v>
      </c>
      <c r="H716" s="233">
        <v>1410</v>
      </c>
    </row>
    <row r="717" spans="2:8">
      <c r="B717" s="229" t="s">
        <v>907</v>
      </c>
      <c r="C717" s="230">
        <v>90</v>
      </c>
      <c r="D717" s="231" t="s">
        <v>2755</v>
      </c>
      <c r="E717" s="231" t="s">
        <v>437</v>
      </c>
      <c r="F717" s="231" t="s">
        <v>438</v>
      </c>
      <c r="G717" s="232" t="s">
        <v>2337</v>
      </c>
      <c r="H717" s="233">
        <v>1442</v>
      </c>
    </row>
    <row r="718" spans="2:8">
      <c r="B718" s="229" t="s">
        <v>906</v>
      </c>
      <c r="C718" s="230">
        <v>90</v>
      </c>
      <c r="D718" s="231" t="s">
        <v>2755</v>
      </c>
      <c r="E718" s="231" t="s">
        <v>439</v>
      </c>
      <c r="F718" s="231" t="s">
        <v>440</v>
      </c>
      <c r="G718" s="232" t="s">
        <v>2338</v>
      </c>
      <c r="H718" s="233">
        <v>1763</v>
      </c>
    </row>
    <row r="719" spans="2:8">
      <c r="B719" s="229" t="s">
        <v>905</v>
      </c>
      <c r="C719" s="230">
        <v>90</v>
      </c>
      <c r="D719" s="231" t="s">
        <v>2755</v>
      </c>
      <c r="E719" s="231" t="s">
        <v>441</v>
      </c>
      <c r="F719" s="231" t="s">
        <v>442</v>
      </c>
      <c r="G719" s="232" t="s">
        <v>2339</v>
      </c>
      <c r="H719" s="233">
        <v>1912</v>
      </c>
    </row>
    <row r="720" spans="2:8">
      <c r="B720" s="229" t="s">
        <v>904</v>
      </c>
      <c r="C720" s="230">
        <v>90</v>
      </c>
      <c r="D720" s="231" t="s">
        <v>2755</v>
      </c>
      <c r="E720" s="231" t="s">
        <v>443</v>
      </c>
      <c r="F720" s="231" t="s">
        <v>444</v>
      </c>
      <c r="G720" s="232" t="s">
        <v>2340</v>
      </c>
      <c r="H720" s="233">
        <v>2116</v>
      </c>
    </row>
    <row r="721" spans="2:8">
      <c r="B721" s="229" t="s">
        <v>903</v>
      </c>
      <c r="C721" s="230">
        <v>90</v>
      </c>
      <c r="D721" s="231" t="s">
        <v>2755</v>
      </c>
      <c r="E721" s="231" t="s">
        <v>445</v>
      </c>
      <c r="F721" s="231" t="s">
        <v>446</v>
      </c>
      <c r="G721" s="232" t="s">
        <v>2341</v>
      </c>
      <c r="H721" s="233">
        <v>2383</v>
      </c>
    </row>
    <row r="722" spans="2:8">
      <c r="B722" s="229" t="s">
        <v>902</v>
      </c>
      <c r="C722" s="230">
        <v>90</v>
      </c>
      <c r="D722" s="231" t="s">
        <v>2755</v>
      </c>
      <c r="E722" s="231" t="s">
        <v>447</v>
      </c>
      <c r="F722" s="231" t="s">
        <v>448</v>
      </c>
      <c r="G722" s="232" t="s">
        <v>2342</v>
      </c>
      <c r="H722" s="233">
        <v>2822</v>
      </c>
    </row>
    <row r="723" spans="2:8">
      <c r="B723" s="229" t="s">
        <v>901</v>
      </c>
      <c r="C723" s="230">
        <v>90</v>
      </c>
      <c r="D723" s="231" t="s">
        <v>2755</v>
      </c>
      <c r="E723" s="231" t="s">
        <v>449</v>
      </c>
      <c r="F723" s="231" t="s">
        <v>450</v>
      </c>
      <c r="G723" s="232" t="s">
        <v>2343</v>
      </c>
      <c r="H723" s="233">
        <v>2854</v>
      </c>
    </row>
    <row r="724" spans="2:8">
      <c r="B724" s="229" t="s">
        <v>900</v>
      </c>
      <c r="C724" s="230">
        <v>90</v>
      </c>
      <c r="D724" s="231" t="s">
        <v>2755</v>
      </c>
      <c r="E724" s="231" t="s">
        <v>451</v>
      </c>
      <c r="F724" s="231" t="s">
        <v>452</v>
      </c>
      <c r="G724" s="232" t="s">
        <v>2344</v>
      </c>
      <c r="H724" s="233">
        <v>3795</v>
      </c>
    </row>
    <row r="725" spans="2:8">
      <c r="B725" s="229" t="s">
        <v>899</v>
      </c>
      <c r="C725" s="230">
        <v>100</v>
      </c>
      <c r="D725" s="231" t="s">
        <v>2748</v>
      </c>
      <c r="E725" s="231" t="s">
        <v>294</v>
      </c>
      <c r="F725" s="231" t="s">
        <v>295</v>
      </c>
      <c r="G725" s="232" t="s">
        <v>2345</v>
      </c>
      <c r="H725" s="233">
        <v>186</v>
      </c>
    </row>
    <row r="726" spans="2:8">
      <c r="B726" s="229" t="s">
        <v>898</v>
      </c>
      <c r="C726" s="230">
        <v>100</v>
      </c>
      <c r="D726" s="231" t="s">
        <v>2748</v>
      </c>
      <c r="E726" s="231" t="s">
        <v>296</v>
      </c>
      <c r="F726" s="231" t="s">
        <v>297</v>
      </c>
      <c r="G726" s="232" t="s">
        <v>2346</v>
      </c>
      <c r="H726" s="233">
        <v>215</v>
      </c>
    </row>
    <row r="727" spans="2:8">
      <c r="B727" s="229" t="s">
        <v>897</v>
      </c>
      <c r="C727" s="230">
        <v>100</v>
      </c>
      <c r="D727" s="231" t="s">
        <v>2748</v>
      </c>
      <c r="E727" s="231" t="s">
        <v>298</v>
      </c>
      <c r="F727" s="231" t="s">
        <v>299</v>
      </c>
      <c r="G727" s="232" t="s">
        <v>2347</v>
      </c>
      <c r="H727" s="233">
        <v>217</v>
      </c>
    </row>
    <row r="728" spans="2:8">
      <c r="B728" s="229" t="s">
        <v>896</v>
      </c>
      <c r="C728" s="230">
        <v>100</v>
      </c>
      <c r="D728" s="231" t="s">
        <v>2748</v>
      </c>
      <c r="E728" s="231" t="s">
        <v>300</v>
      </c>
      <c r="F728" s="231" t="s">
        <v>301</v>
      </c>
      <c r="G728" s="232" t="s">
        <v>2348</v>
      </c>
      <c r="H728" s="233">
        <v>244</v>
      </c>
    </row>
    <row r="729" spans="2:8">
      <c r="B729" s="229" t="s">
        <v>895</v>
      </c>
      <c r="C729" s="230">
        <v>100</v>
      </c>
      <c r="D729" s="231" t="s">
        <v>2748</v>
      </c>
      <c r="E729" s="231" t="s">
        <v>302</v>
      </c>
      <c r="F729" s="231" t="s">
        <v>303</v>
      </c>
      <c r="G729" s="232" t="s">
        <v>2349</v>
      </c>
      <c r="H729" s="233">
        <v>255</v>
      </c>
    </row>
    <row r="730" spans="2:8">
      <c r="B730" s="229" t="s">
        <v>894</v>
      </c>
      <c r="C730" s="230">
        <v>100</v>
      </c>
      <c r="D730" s="231" t="s">
        <v>2748</v>
      </c>
      <c r="E730" s="231" t="s">
        <v>304</v>
      </c>
      <c r="F730" s="231" t="s">
        <v>305</v>
      </c>
      <c r="G730" s="232" t="s">
        <v>2350</v>
      </c>
      <c r="H730" s="233">
        <v>272</v>
      </c>
    </row>
    <row r="731" spans="2:8">
      <c r="B731" s="229" t="s">
        <v>893</v>
      </c>
      <c r="C731" s="230">
        <v>100</v>
      </c>
      <c r="D731" s="231" t="s">
        <v>2748</v>
      </c>
      <c r="E731" s="231" t="s">
        <v>306</v>
      </c>
      <c r="F731" s="231" t="s">
        <v>307</v>
      </c>
      <c r="G731" s="232" t="s">
        <v>2351</v>
      </c>
      <c r="H731" s="233">
        <v>294</v>
      </c>
    </row>
    <row r="732" spans="2:8">
      <c r="B732" s="229" t="s">
        <v>892</v>
      </c>
      <c r="C732" s="230">
        <v>100</v>
      </c>
      <c r="D732" s="231" t="s">
        <v>2748</v>
      </c>
      <c r="E732" s="231" t="s">
        <v>308</v>
      </c>
      <c r="F732" s="231" t="s">
        <v>309</v>
      </c>
      <c r="G732" s="232" t="s">
        <v>2352</v>
      </c>
      <c r="H732" s="233">
        <v>330</v>
      </c>
    </row>
    <row r="733" spans="2:8">
      <c r="B733" s="229" t="s">
        <v>891</v>
      </c>
      <c r="C733" s="230">
        <v>100</v>
      </c>
      <c r="D733" s="231" t="s">
        <v>2748</v>
      </c>
      <c r="E733" s="231" t="s">
        <v>310</v>
      </c>
      <c r="F733" s="231" t="s">
        <v>311</v>
      </c>
      <c r="G733" s="232" t="s">
        <v>2353</v>
      </c>
      <c r="H733" s="233">
        <v>332</v>
      </c>
    </row>
    <row r="734" spans="2:8">
      <c r="B734" s="229" t="s">
        <v>890</v>
      </c>
      <c r="C734" s="230">
        <v>100</v>
      </c>
      <c r="D734" s="231" t="s">
        <v>2748</v>
      </c>
      <c r="E734" s="231" t="s">
        <v>312</v>
      </c>
      <c r="F734" s="231" t="s">
        <v>313</v>
      </c>
      <c r="G734" s="232" t="s">
        <v>2354</v>
      </c>
      <c r="H734" s="233">
        <v>412</v>
      </c>
    </row>
    <row r="735" spans="2:8">
      <c r="B735" s="229" t="s">
        <v>889</v>
      </c>
      <c r="C735" s="230">
        <v>100</v>
      </c>
      <c r="D735" s="231" t="s">
        <v>2749</v>
      </c>
      <c r="E735" s="231" t="s">
        <v>294</v>
      </c>
      <c r="F735" s="231" t="s">
        <v>295</v>
      </c>
      <c r="G735" s="232" t="s">
        <v>2355</v>
      </c>
      <c r="H735" s="233">
        <v>225</v>
      </c>
    </row>
    <row r="736" spans="2:8">
      <c r="B736" s="229" t="s">
        <v>888</v>
      </c>
      <c r="C736" s="230">
        <v>100</v>
      </c>
      <c r="D736" s="231" t="s">
        <v>2749</v>
      </c>
      <c r="E736" s="231" t="s">
        <v>296</v>
      </c>
      <c r="F736" s="231" t="s">
        <v>297</v>
      </c>
      <c r="G736" s="232" t="s">
        <v>2356</v>
      </c>
      <c r="H736" s="233">
        <v>267</v>
      </c>
    </row>
    <row r="737" spans="2:8">
      <c r="B737" s="229" t="s">
        <v>887</v>
      </c>
      <c r="C737" s="230">
        <v>100</v>
      </c>
      <c r="D737" s="231" t="s">
        <v>2749</v>
      </c>
      <c r="E737" s="231" t="s">
        <v>298</v>
      </c>
      <c r="F737" s="231" t="s">
        <v>299</v>
      </c>
      <c r="G737" s="232" t="s">
        <v>2357</v>
      </c>
      <c r="H737" s="233">
        <v>270</v>
      </c>
    </row>
    <row r="738" spans="2:8">
      <c r="B738" s="229" t="s">
        <v>886</v>
      </c>
      <c r="C738" s="230">
        <v>100</v>
      </c>
      <c r="D738" s="231" t="s">
        <v>2749</v>
      </c>
      <c r="E738" s="231" t="s">
        <v>300</v>
      </c>
      <c r="F738" s="231" t="s">
        <v>301</v>
      </c>
      <c r="G738" s="232" t="s">
        <v>2358</v>
      </c>
      <c r="H738" s="233">
        <v>309</v>
      </c>
    </row>
    <row r="739" spans="2:8">
      <c r="B739" s="229" t="s">
        <v>885</v>
      </c>
      <c r="C739" s="230">
        <v>100</v>
      </c>
      <c r="D739" s="231" t="s">
        <v>2749</v>
      </c>
      <c r="E739" s="231" t="s">
        <v>302</v>
      </c>
      <c r="F739" s="231" t="s">
        <v>303</v>
      </c>
      <c r="G739" s="232" t="s">
        <v>2359</v>
      </c>
      <c r="H739" s="233">
        <v>326</v>
      </c>
    </row>
    <row r="740" spans="2:8">
      <c r="B740" s="229" t="s">
        <v>884</v>
      </c>
      <c r="C740" s="230">
        <v>100</v>
      </c>
      <c r="D740" s="231" t="s">
        <v>2749</v>
      </c>
      <c r="E740" s="231" t="s">
        <v>304</v>
      </c>
      <c r="F740" s="231" t="s">
        <v>305</v>
      </c>
      <c r="G740" s="232" t="s">
        <v>2360</v>
      </c>
      <c r="H740" s="233">
        <v>350</v>
      </c>
    </row>
    <row r="741" spans="2:8">
      <c r="B741" s="229" t="s">
        <v>883</v>
      </c>
      <c r="C741" s="230">
        <v>100</v>
      </c>
      <c r="D741" s="231" t="s">
        <v>2749</v>
      </c>
      <c r="E741" s="231" t="s">
        <v>306</v>
      </c>
      <c r="F741" s="231" t="s">
        <v>307</v>
      </c>
      <c r="G741" s="232" t="s">
        <v>2361</v>
      </c>
      <c r="H741" s="233">
        <v>382</v>
      </c>
    </row>
    <row r="742" spans="2:8">
      <c r="B742" s="229" t="s">
        <v>882</v>
      </c>
      <c r="C742" s="230">
        <v>100</v>
      </c>
      <c r="D742" s="231" t="s">
        <v>2749</v>
      </c>
      <c r="E742" s="231" t="s">
        <v>308</v>
      </c>
      <c r="F742" s="231" t="s">
        <v>309</v>
      </c>
      <c r="G742" s="232" t="s">
        <v>2362</v>
      </c>
      <c r="H742" s="233">
        <v>445</v>
      </c>
    </row>
    <row r="743" spans="2:8">
      <c r="B743" s="229" t="s">
        <v>881</v>
      </c>
      <c r="C743" s="230">
        <v>100</v>
      </c>
      <c r="D743" s="231" t="s">
        <v>2749</v>
      </c>
      <c r="E743" s="231" t="s">
        <v>310</v>
      </c>
      <c r="F743" s="231" t="s">
        <v>311</v>
      </c>
      <c r="G743" s="232" t="s">
        <v>2363</v>
      </c>
      <c r="H743" s="233">
        <v>450</v>
      </c>
    </row>
    <row r="744" spans="2:8">
      <c r="B744" s="229" t="s">
        <v>880</v>
      </c>
      <c r="C744" s="230">
        <v>100</v>
      </c>
      <c r="D744" s="231" t="s">
        <v>2749</v>
      </c>
      <c r="E744" s="231" t="s">
        <v>312</v>
      </c>
      <c r="F744" s="231" t="s">
        <v>313</v>
      </c>
      <c r="G744" s="232" t="s">
        <v>2364</v>
      </c>
      <c r="H744" s="233">
        <v>598</v>
      </c>
    </row>
    <row r="745" spans="2:8">
      <c r="B745" s="229" t="s">
        <v>879</v>
      </c>
      <c r="C745" s="230">
        <v>100</v>
      </c>
      <c r="D745" s="231" t="s">
        <v>2750</v>
      </c>
      <c r="E745" s="231" t="s">
        <v>294</v>
      </c>
      <c r="F745" s="231" t="s">
        <v>295</v>
      </c>
      <c r="G745" s="232" t="s">
        <v>2365</v>
      </c>
      <c r="H745" s="233">
        <v>281</v>
      </c>
    </row>
    <row r="746" spans="2:8">
      <c r="B746" s="229" t="s">
        <v>878</v>
      </c>
      <c r="C746" s="230">
        <v>100</v>
      </c>
      <c r="D746" s="231" t="s">
        <v>2750</v>
      </c>
      <c r="E746" s="231" t="s">
        <v>296</v>
      </c>
      <c r="F746" s="231" t="s">
        <v>297</v>
      </c>
      <c r="G746" s="232" t="s">
        <v>2366</v>
      </c>
      <c r="H746" s="233">
        <v>342</v>
      </c>
    </row>
    <row r="747" spans="2:8">
      <c r="B747" s="229" t="s">
        <v>877</v>
      </c>
      <c r="C747" s="230">
        <v>100</v>
      </c>
      <c r="D747" s="231" t="s">
        <v>2750</v>
      </c>
      <c r="E747" s="231" t="s">
        <v>298</v>
      </c>
      <c r="F747" s="231" t="s">
        <v>299</v>
      </c>
      <c r="G747" s="232" t="s">
        <v>2367</v>
      </c>
      <c r="H747" s="233">
        <v>347</v>
      </c>
    </row>
    <row r="748" spans="2:8">
      <c r="B748" s="229" t="s">
        <v>876</v>
      </c>
      <c r="C748" s="230">
        <v>100</v>
      </c>
      <c r="D748" s="231" t="s">
        <v>2750</v>
      </c>
      <c r="E748" s="231" t="s">
        <v>300</v>
      </c>
      <c r="F748" s="231" t="s">
        <v>301</v>
      </c>
      <c r="G748" s="232" t="s">
        <v>2368</v>
      </c>
      <c r="H748" s="233">
        <v>403</v>
      </c>
    </row>
    <row r="749" spans="2:8">
      <c r="B749" s="229" t="s">
        <v>875</v>
      </c>
      <c r="C749" s="230">
        <v>100</v>
      </c>
      <c r="D749" s="231" t="s">
        <v>2750</v>
      </c>
      <c r="E749" s="231" t="s">
        <v>302</v>
      </c>
      <c r="F749" s="231" t="s">
        <v>303</v>
      </c>
      <c r="G749" s="232" t="s">
        <v>2369</v>
      </c>
      <c r="H749" s="233">
        <v>437</v>
      </c>
    </row>
    <row r="750" spans="2:8">
      <c r="B750" s="229" t="s">
        <v>874</v>
      </c>
      <c r="C750" s="230">
        <v>100</v>
      </c>
      <c r="D750" s="231" t="s">
        <v>2750</v>
      </c>
      <c r="E750" s="231" t="s">
        <v>304</v>
      </c>
      <c r="F750" s="231" t="s">
        <v>305</v>
      </c>
      <c r="G750" s="232" t="s">
        <v>2370</v>
      </c>
      <c r="H750" s="233">
        <v>484</v>
      </c>
    </row>
    <row r="751" spans="2:8">
      <c r="B751" s="229" t="s">
        <v>873</v>
      </c>
      <c r="C751" s="230">
        <v>100</v>
      </c>
      <c r="D751" s="231" t="s">
        <v>2750</v>
      </c>
      <c r="E751" s="231" t="s">
        <v>306</v>
      </c>
      <c r="F751" s="231" t="s">
        <v>307</v>
      </c>
      <c r="G751" s="232" t="s">
        <v>2371</v>
      </c>
      <c r="H751" s="233">
        <v>544</v>
      </c>
    </row>
    <row r="752" spans="2:8">
      <c r="B752" s="229" t="s">
        <v>872</v>
      </c>
      <c r="C752" s="230">
        <v>100</v>
      </c>
      <c r="D752" s="231" t="s">
        <v>2750</v>
      </c>
      <c r="E752" s="231" t="s">
        <v>308</v>
      </c>
      <c r="F752" s="231" t="s">
        <v>309</v>
      </c>
      <c r="G752" s="232" t="s">
        <v>2372</v>
      </c>
      <c r="H752" s="233">
        <v>646</v>
      </c>
    </row>
    <row r="753" spans="2:8">
      <c r="B753" s="229" t="s">
        <v>871</v>
      </c>
      <c r="C753" s="230">
        <v>100</v>
      </c>
      <c r="D753" s="231" t="s">
        <v>2750</v>
      </c>
      <c r="E753" s="231" t="s">
        <v>310</v>
      </c>
      <c r="F753" s="231" t="s">
        <v>311</v>
      </c>
      <c r="G753" s="232" t="s">
        <v>2373</v>
      </c>
      <c r="H753" s="233">
        <v>652</v>
      </c>
    </row>
    <row r="754" spans="2:8">
      <c r="B754" s="229" t="s">
        <v>870</v>
      </c>
      <c r="C754" s="230">
        <v>100</v>
      </c>
      <c r="D754" s="231" t="s">
        <v>2750</v>
      </c>
      <c r="E754" s="231" t="s">
        <v>312</v>
      </c>
      <c r="F754" s="231" t="s">
        <v>313</v>
      </c>
      <c r="G754" s="232" t="s">
        <v>2374</v>
      </c>
      <c r="H754" s="233">
        <v>868</v>
      </c>
    </row>
    <row r="755" spans="2:8">
      <c r="B755" s="229" t="s">
        <v>869</v>
      </c>
      <c r="C755" s="230">
        <v>100</v>
      </c>
      <c r="D755" s="231" t="s">
        <v>2751</v>
      </c>
      <c r="E755" s="231" t="s">
        <v>294</v>
      </c>
      <c r="F755" s="231" t="s">
        <v>295</v>
      </c>
      <c r="G755" s="232" t="s">
        <v>2375</v>
      </c>
      <c r="H755" s="233">
        <v>350</v>
      </c>
    </row>
    <row r="756" spans="2:8">
      <c r="B756" s="229" t="s">
        <v>868</v>
      </c>
      <c r="C756" s="230">
        <v>100</v>
      </c>
      <c r="D756" s="231" t="s">
        <v>2751</v>
      </c>
      <c r="E756" s="231" t="s">
        <v>296</v>
      </c>
      <c r="F756" s="231" t="s">
        <v>297</v>
      </c>
      <c r="G756" s="232" t="s">
        <v>2376</v>
      </c>
      <c r="H756" s="233">
        <v>446</v>
      </c>
    </row>
    <row r="757" spans="2:8">
      <c r="B757" s="229" t="s">
        <v>867</v>
      </c>
      <c r="C757" s="230">
        <v>100</v>
      </c>
      <c r="D757" s="231" t="s">
        <v>2751</v>
      </c>
      <c r="E757" s="231" t="s">
        <v>298</v>
      </c>
      <c r="F757" s="231" t="s">
        <v>299</v>
      </c>
      <c r="G757" s="232" t="s">
        <v>2377</v>
      </c>
      <c r="H757" s="233">
        <v>455</v>
      </c>
    </row>
    <row r="758" spans="2:8">
      <c r="B758" s="229" t="s">
        <v>866</v>
      </c>
      <c r="C758" s="230">
        <v>100</v>
      </c>
      <c r="D758" s="231" t="s">
        <v>2751</v>
      </c>
      <c r="E758" s="231" t="s">
        <v>300</v>
      </c>
      <c r="F758" s="231" t="s">
        <v>301</v>
      </c>
      <c r="G758" s="232" t="s">
        <v>2378</v>
      </c>
      <c r="H758" s="233">
        <v>557</v>
      </c>
    </row>
    <row r="759" spans="2:8">
      <c r="B759" s="229" t="s">
        <v>865</v>
      </c>
      <c r="C759" s="230">
        <v>100</v>
      </c>
      <c r="D759" s="231" t="s">
        <v>2751</v>
      </c>
      <c r="E759" s="231" t="s">
        <v>302</v>
      </c>
      <c r="F759" s="231" t="s">
        <v>303</v>
      </c>
      <c r="G759" s="232" t="s">
        <v>2379</v>
      </c>
      <c r="H759" s="233">
        <v>604</v>
      </c>
    </row>
    <row r="760" spans="2:8">
      <c r="B760" s="229" t="s">
        <v>864</v>
      </c>
      <c r="C760" s="230">
        <v>100</v>
      </c>
      <c r="D760" s="231" t="s">
        <v>2751</v>
      </c>
      <c r="E760" s="231" t="s">
        <v>304</v>
      </c>
      <c r="F760" s="231" t="s">
        <v>305</v>
      </c>
      <c r="G760" s="232" t="s">
        <v>2380</v>
      </c>
      <c r="H760" s="233">
        <v>669</v>
      </c>
    </row>
    <row r="761" spans="2:8">
      <c r="B761" s="229" t="s">
        <v>863</v>
      </c>
      <c r="C761" s="230">
        <v>100</v>
      </c>
      <c r="D761" s="231" t="s">
        <v>2751</v>
      </c>
      <c r="E761" s="231" t="s">
        <v>306</v>
      </c>
      <c r="F761" s="231" t="s">
        <v>307</v>
      </c>
      <c r="G761" s="232" t="s">
        <v>2381</v>
      </c>
      <c r="H761" s="233">
        <v>753</v>
      </c>
    </row>
    <row r="762" spans="2:8">
      <c r="B762" s="229" t="s">
        <v>862</v>
      </c>
      <c r="C762" s="230">
        <v>100</v>
      </c>
      <c r="D762" s="231" t="s">
        <v>2751</v>
      </c>
      <c r="E762" s="231" t="s">
        <v>308</v>
      </c>
      <c r="F762" s="231" t="s">
        <v>309</v>
      </c>
      <c r="G762" s="232" t="s">
        <v>2382</v>
      </c>
      <c r="H762" s="233">
        <v>893</v>
      </c>
    </row>
    <row r="763" spans="2:8">
      <c r="B763" s="229" t="s">
        <v>861</v>
      </c>
      <c r="C763" s="230">
        <v>100</v>
      </c>
      <c r="D763" s="231" t="s">
        <v>2751</v>
      </c>
      <c r="E763" s="231" t="s">
        <v>310</v>
      </c>
      <c r="F763" s="231" t="s">
        <v>311</v>
      </c>
      <c r="G763" s="232" t="s">
        <v>2383</v>
      </c>
      <c r="H763" s="233">
        <v>902</v>
      </c>
    </row>
    <row r="764" spans="2:8">
      <c r="B764" s="229" t="s">
        <v>860</v>
      </c>
      <c r="C764" s="230">
        <v>100</v>
      </c>
      <c r="D764" s="231" t="s">
        <v>2751</v>
      </c>
      <c r="E764" s="231" t="s">
        <v>312</v>
      </c>
      <c r="F764" s="231" t="s">
        <v>313</v>
      </c>
      <c r="G764" s="232" t="s">
        <v>2384</v>
      </c>
      <c r="H764" s="233">
        <v>1201</v>
      </c>
    </row>
    <row r="765" spans="2:8">
      <c r="B765" s="229" t="s">
        <v>859</v>
      </c>
      <c r="C765" s="230">
        <v>100</v>
      </c>
      <c r="D765" s="231" t="s">
        <v>2752</v>
      </c>
      <c r="E765" s="231" t="s">
        <v>294</v>
      </c>
      <c r="F765" s="231" t="s">
        <v>295</v>
      </c>
      <c r="G765" s="232" t="s">
        <v>2385</v>
      </c>
      <c r="H765" s="233">
        <v>477</v>
      </c>
    </row>
    <row r="766" spans="2:8">
      <c r="B766" s="229" t="s">
        <v>858</v>
      </c>
      <c r="C766" s="230">
        <v>100</v>
      </c>
      <c r="D766" s="231" t="s">
        <v>2752</v>
      </c>
      <c r="E766" s="231" t="s">
        <v>296</v>
      </c>
      <c r="F766" s="231" t="s">
        <v>297</v>
      </c>
      <c r="G766" s="232" t="s">
        <v>2386</v>
      </c>
      <c r="H766" s="233">
        <v>637</v>
      </c>
    </row>
    <row r="767" spans="2:8">
      <c r="B767" s="229" t="s">
        <v>857</v>
      </c>
      <c r="C767" s="230">
        <v>100</v>
      </c>
      <c r="D767" s="231" t="s">
        <v>2752</v>
      </c>
      <c r="E767" s="231" t="s">
        <v>298</v>
      </c>
      <c r="F767" s="231" t="s">
        <v>299</v>
      </c>
      <c r="G767" s="232" t="s">
        <v>2387</v>
      </c>
      <c r="H767" s="233">
        <v>651</v>
      </c>
    </row>
    <row r="768" spans="2:8">
      <c r="B768" s="229" t="s">
        <v>856</v>
      </c>
      <c r="C768" s="230">
        <v>100</v>
      </c>
      <c r="D768" s="231" t="s">
        <v>2752</v>
      </c>
      <c r="E768" s="231" t="s">
        <v>300</v>
      </c>
      <c r="F768" s="231" t="s">
        <v>301</v>
      </c>
      <c r="G768" s="232" t="s">
        <v>2388</v>
      </c>
      <c r="H768" s="233">
        <v>796</v>
      </c>
    </row>
    <row r="769" spans="2:8">
      <c r="B769" s="229" t="s">
        <v>855</v>
      </c>
      <c r="C769" s="230">
        <v>100</v>
      </c>
      <c r="D769" s="231" t="s">
        <v>2752</v>
      </c>
      <c r="E769" s="231" t="s">
        <v>302</v>
      </c>
      <c r="F769" s="231" t="s">
        <v>303</v>
      </c>
      <c r="G769" s="232" t="s">
        <v>2389</v>
      </c>
      <c r="H769" s="233">
        <v>863</v>
      </c>
    </row>
    <row r="770" spans="2:8">
      <c r="B770" s="229" t="s">
        <v>854</v>
      </c>
      <c r="C770" s="230">
        <v>100</v>
      </c>
      <c r="D770" s="231" t="s">
        <v>2752</v>
      </c>
      <c r="E770" s="231" t="s">
        <v>304</v>
      </c>
      <c r="F770" s="231" t="s">
        <v>305</v>
      </c>
      <c r="G770" s="232" t="s">
        <v>2390</v>
      </c>
      <c r="H770" s="233">
        <v>956</v>
      </c>
    </row>
    <row r="771" spans="2:8">
      <c r="B771" s="229" t="s">
        <v>853</v>
      </c>
      <c r="C771" s="230">
        <v>100</v>
      </c>
      <c r="D771" s="231" t="s">
        <v>2752</v>
      </c>
      <c r="E771" s="231" t="s">
        <v>306</v>
      </c>
      <c r="F771" s="231" t="s">
        <v>307</v>
      </c>
      <c r="G771" s="232" t="s">
        <v>2391</v>
      </c>
      <c r="H771" s="233">
        <v>1076</v>
      </c>
    </row>
    <row r="772" spans="2:8">
      <c r="B772" s="229" t="s">
        <v>852</v>
      </c>
      <c r="C772" s="230">
        <v>100</v>
      </c>
      <c r="D772" s="231" t="s">
        <v>2752</v>
      </c>
      <c r="E772" s="231" t="s">
        <v>308</v>
      </c>
      <c r="F772" s="231" t="s">
        <v>309</v>
      </c>
      <c r="G772" s="232" t="s">
        <v>2392</v>
      </c>
      <c r="H772" s="233">
        <v>1275</v>
      </c>
    </row>
    <row r="773" spans="2:8">
      <c r="B773" s="229" t="s">
        <v>851</v>
      </c>
      <c r="C773" s="230">
        <v>100</v>
      </c>
      <c r="D773" s="231" t="s">
        <v>2752</v>
      </c>
      <c r="E773" s="231" t="s">
        <v>310</v>
      </c>
      <c r="F773" s="231" t="s">
        <v>311</v>
      </c>
      <c r="G773" s="232" t="s">
        <v>2393</v>
      </c>
      <c r="H773" s="233">
        <v>1289</v>
      </c>
    </row>
    <row r="774" spans="2:8">
      <c r="B774" s="229" t="s">
        <v>850</v>
      </c>
      <c r="C774" s="230">
        <v>100</v>
      </c>
      <c r="D774" s="231" t="s">
        <v>2752</v>
      </c>
      <c r="E774" s="231" t="s">
        <v>312</v>
      </c>
      <c r="F774" s="231" t="s">
        <v>313</v>
      </c>
      <c r="G774" s="232" t="s">
        <v>2394</v>
      </c>
      <c r="H774" s="233">
        <v>1715</v>
      </c>
    </row>
    <row r="775" spans="2:8">
      <c r="B775" s="229" t="s">
        <v>849</v>
      </c>
      <c r="C775" s="230">
        <v>100</v>
      </c>
      <c r="D775" s="231" t="s">
        <v>2753</v>
      </c>
      <c r="E775" s="231" t="s">
        <v>294</v>
      </c>
      <c r="F775" s="231" t="s">
        <v>295</v>
      </c>
      <c r="G775" s="232" t="s">
        <v>2395</v>
      </c>
      <c r="H775" s="233">
        <v>635</v>
      </c>
    </row>
    <row r="776" spans="2:8">
      <c r="B776" s="229" t="s">
        <v>848</v>
      </c>
      <c r="C776" s="230">
        <v>100</v>
      </c>
      <c r="D776" s="231" t="s">
        <v>2753</v>
      </c>
      <c r="E776" s="231" t="s">
        <v>296</v>
      </c>
      <c r="F776" s="231" t="s">
        <v>297</v>
      </c>
      <c r="G776" s="232" t="s">
        <v>2396</v>
      </c>
      <c r="H776" s="233">
        <v>848</v>
      </c>
    </row>
    <row r="777" spans="2:8">
      <c r="B777" s="229" t="s">
        <v>847</v>
      </c>
      <c r="C777" s="230">
        <v>100</v>
      </c>
      <c r="D777" s="231" t="s">
        <v>2753</v>
      </c>
      <c r="E777" s="231" t="s">
        <v>298</v>
      </c>
      <c r="F777" s="231" t="s">
        <v>299</v>
      </c>
      <c r="G777" s="232" t="s">
        <v>2397</v>
      </c>
      <c r="H777" s="233">
        <v>866</v>
      </c>
    </row>
    <row r="778" spans="2:8">
      <c r="B778" s="229" t="s">
        <v>846</v>
      </c>
      <c r="C778" s="230">
        <v>100</v>
      </c>
      <c r="D778" s="231" t="s">
        <v>2753</v>
      </c>
      <c r="E778" s="231" t="s">
        <v>300</v>
      </c>
      <c r="F778" s="231" t="s">
        <v>301</v>
      </c>
      <c r="G778" s="232" t="s">
        <v>2398</v>
      </c>
      <c r="H778" s="233">
        <v>1061</v>
      </c>
    </row>
    <row r="779" spans="2:8">
      <c r="B779" s="229" t="s">
        <v>845</v>
      </c>
      <c r="C779" s="230">
        <v>100</v>
      </c>
      <c r="D779" s="231" t="s">
        <v>2753</v>
      </c>
      <c r="E779" s="231" t="s">
        <v>302</v>
      </c>
      <c r="F779" s="231" t="s">
        <v>303</v>
      </c>
      <c r="G779" s="232" t="s">
        <v>2399</v>
      </c>
      <c r="H779" s="233">
        <v>1150</v>
      </c>
    </row>
    <row r="780" spans="2:8">
      <c r="B780" s="229" t="s">
        <v>844</v>
      </c>
      <c r="C780" s="230">
        <v>100</v>
      </c>
      <c r="D780" s="231" t="s">
        <v>2753</v>
      </c>
      <c r="E780" s="231" t="s">
        <v>304</v>
      </c>
      <c r="F780" s="231" t="s">
        <v>305</v>
      </c>
      <c r="G780" s="232" t="s">
        <v>2400</v>
      </c>
      <c r="H780" s="233">
        <v>1274</v>
      </c>
    </row>
    <row r="781" spans="2:8">
      <c r="B781" s="229" t="s">
        <v>843</v>
      </c>
      <c r="C781" s="230">
        <v>100</v>
      </c>
      <c r="D781" s="231" t="s">
        <v>2753</v>
      </c>
      <c r="E781" s="231" t="s">
        <v>306</v>
      </c>
      <c r="F781" s="231" t="s">
        <v>307</v>
      </c>
      <c r="G781" s="232" t="s">
        <v>2401</v>
      </c>
      <c r="H781" s="233">
        <v>1434</v>
      </c>
    </row>
    <row r="782" spans="2:8">
      <c r="B782" s="229" t="s">
        <v>842</v>
      </c>
      <c r="C782" s="230">
        <v>100</v>
      </c>
      <c r="D782" s="231" t="s">
        <v>2753</v>
      </c>
      <c r="E782" s="231" t="s">
        <v>308</v>
      </c>
      <c r="F782" s="231" t="s">
        <v>309</v>
      </c>
      <c r="G782" s="232" t="s">
        <v>2402</v>
      </c>
      <c r="H782" s="233">
        <v>1700</v>
      </c>
    </row>
    <row r="783" spans="2:8">
      <c r="B783" s="229" t="s">
        <v>841</v>
      </c>
      <c r="C783" s="230">
        <v>100</v>
      </c>
      <c r="D783" s="231" t="s">
        <v>2753</v>
      </c>
      <c r="E783" s="231" t="s">
        <v>310</v>
      </c>
      <c r="F783" s="231" t="s">
        <v>311</v>
      </c>
      <c r="G783" s="232" t="s">
        <v>2403</v>
      </c>
      <c r="H783" s="233">
        <v>1718</v>
      </c>
    </row>
    <row r="784" spans="2:8">
      <c r="B784" s="229" t="s">
        <v>840</v>
      </c>
      <c r="C784" s="230">
        <v>100</v>
      </c>
      <c r="D784" s="231" t="s">
        <v>2753</v>
      </c>
      <c r="E784" s="231" t="s">
        <v>312</v>
      </c>
      <c r="F784" s="231" t="s">
        <v>313</v>
      </c>
      <c r="G784" s="232" t="s">
        <v>2404</v>
      </c>
      <c r="H784" s="233">
        <v>2286</v>
      </c>
    </row>
    <row r="785" spans="2:8">
      <c r="B785" s="229" t="s">
        <v>839</v>
      </c>
      <c r="C785" s="230">
        <v>100</v>
      </c>
      <c r="D785" s="231" t="s">
        <v>2754</v>
      </c>
      <c r="E785" s="231" t="s">
        <v>294</v>
      </c>
      <c r="F785" s="231" t="s">
        <v>295</v>
      </c>
      <c r="G785" s="232" t="s">
        <v>2405</v>
      </c>
      <c r="H785" s="233">
        <v>904</v>
      </c>
    </row>
    <row r="786" spans="2:8">
      <c r="B786" s="229" t="s">
        <v>838</v>
      </c>
      <c r="C786" s="230">
        <v>100</v>
      </c>
      <c r="D786" s="231" t="s">
        <v>2754</v>
      </c>
      <c r="E786" s="231" t="s">
        <v>296</v>
      </c>
      <c r="F786" s="231" t="s">
        <v>297</v>
      </c>
      <c r="G786" s="232" t="s">
        <v>2406</v>
      </c>
      <c r="H786" s="233">
        <v>1206</v>
      </c>
    </row>
    <row r="787" spans="2:8">
      <c r="B787" s="229" t="s">
        <v>837</v>
      </c>
      <c r="C787" s="230">
        <v>100</v>
      </c>
      <c r="D787" s="231" t="s">
        <v>2754</v>
      </c>
      <c r="E787" s="231" t="s">
        <v>298</v>
      </c>
      <c r="F787" s="231" t="s">
        <v>299</v>
      </c>
      <c r="G787" s="232" t="s">
        <v>2407</v>
      </c>
      <c r="H787" s="233">
        <v>1233</v>
      </c>
    </row>
    <row r="788" spans="2:8">
      <c r="B788" s="229" t="s">
        <v>836</v>
      </c>
      <c r="C788" s="230">
        <v>100</v>
      </c>
      <c r="D788" s="231" t="s">
        <v>2754</v>
      </c>
      <c r="E788" s="231" t="s">
        <v>300</v>
      </c>
      <c r="F788" s="231" t="s">
        <v>301</v>
      </c>
      <c r="G788" s="232" t="s">
        <v>2408</v>
      </c>
      <c r="H788" s="233">
        <v>1508</v>
      </c>
    </row>
    <row r="789" spans="2:8">
      <c r="B789" s="229" t="s">
        <v>835</v>
      </c>
      <c r="C789" s="230">
        <v>100</v>
      </c>
      <c r="D789" s="231" t="s">
        <v>2754</v>
      </c>
      <c r="E789" s="231" t="s">
        <v>302</v>
      </c>
      <c r="F789" s="231" t="s">
        <v>303</v>
      </c>
      <c r="G789" s="232" t="s">
        <v>2409</v>
      </c>
      <c r="H789" s="233">
        <v>1636</v>
      </c>
    </row>
    <row r="790" spans="2:8">
      <c r="B790" s="229" t="s">
        <v>834</v>
      </c>
      <c r="C790" s="230">
        <v>100</v>
      </c>
      <c r="D790" s="231" t="s">
        <v>2754</v>
      </c>
      <c r="E790" s="231" t="s">
        <v>304</v>
      </c>
      <c r="F790" s="231" t="s">
        <v>305</v>
      </c>
      <c r="G790" s="232" t="s">
        <v>2410</v>
      </c>
      <c r="H790" s="233">
        <v>1811</v>
      </c>
    </row>
    <row r="791" spans="2:8">
      <c r="B791" s="229" t="s">
        <v>833</v>
      </c>
      <c r="C791" s="230">
        <v>100</v>
      </c>
      <c r="D791" s="231" t="s">
        <v>2754</v>
      </c>
      <c r="E791" s="231" t="s">
        <v>306</v>
      </c>
      <c r="F791" s="231" t="s">
        <v>307</v>
      </c>
      <c r="G791" s="232" t="s">
        <v>2411</v>
      </c>
      <c r="H791" s="233">
        <v>2039</v>
      </c>
    </row>
    <row r="792" spans="2:8">
      <c r="B792" s="229" t="s">
        <v>832</v>
      </c>
      <c r="C792" s="230">
        <v>100</v>
      </c>
      <c r="D792" s="231" t="s">
        <v>2754</v>
      </c>
      <c r="E792" s="231" t="s">
        <v>308</v>
      </c>
      <c r="F792" s="231" t="s">
        <v>309</v>
      </c>
      <c r="G792" s="232" t="s">
        <v>2412</v>
      </c>
      <c r="H792" s="233">
        <v>2415</v>
      </c>
    </row>
    <row r="793" spans="2:8">
      <c r="B793" s="229" t="s">
        <v>831</v>
      </c>
      <c r="C793" s="230">
        <v>100</v>
      </c>
      <c r="D793" s="231" t="s">
        <v>2754</v>
      </c>
      <c r="E793" s="231" t="s">
        <v>310</v>
      </c>
      <c r="F793" s="231" t="s">
        <v>311</v>
      </c>
      <c r="G793" s="232" t="s">
        <v>2413</v>
      </c>
      <c r="H793" s="233">
        <v>2442</v>
      </c>
    </row>
    <row r="794" spans="2:8">
      <c r="B794" s="229" t="s">
        <v>830</v>
      </c>
      <c r="C794" s="230">
        <v>100</v>
      </c>
      <c r="D794" s="231" t="s">
        <v>2754</v>
      </c>
      <c r="E794" s="231" t="s">
        <v>312</v>
      </c>
      <c r="F794" s="231" t="s">
        <v>313</v>
      </c>
      <c r="G794" s="232" t="s">
        <v>2414</v>
      </c>
      <c r="H794" s="233">
        <v>3248</v>
      </c>
    </row>
    <row r="795" spans="2:8">
      <c r="B795" s="229" t="s">
        <v>829</v>
      </c>
      <c r="C795" s="230">
        <v>100</v>
      </c>
      <c r="D795" s="231" t="s">
        <v>2755</v>
      </c>
      <c r="E795" s="231" t="s">
        <v>294</v>
      </c>
      <c r="F795" s="231" t="s">
        <v>295</v>
      </c>
      <c r="G795" s="232" t="s">
        <v>2415</v>
      </c>
      <c r="H795" s="233">
        <v>1057</v>
      </c>
    </row>
    <row r="796" spans="2:8">
      <c r="B796" s="229" t="s">
        <v>828</v>
      </c>
      <c r="C796" s="230">
        <v>100</v>
      </c>
      <c r="D796" s="231" t="s">
        <v>2755</v>
      </c>
      <c r="E796" s="231" t="s">
        <v>296</v>
      </c>
      <c r="F796" s="231" t="s">
        <v>297</v>
      </c>
      <c r="G796" s="232" t="s">
        <v>2416</v>
      </c>
      <c r="H796" s="233">
        <v>1410</v>
      </c>
    </row>
    <row r="797" spans="2:8">
      <c r="B797" s="229" t="s">
        <v>827</v>
      </c>
      <c r="C797" s="230">
        <v>100</v>
      </c>
      <c r="D797" s="231" t="s">
        <v>2755</v>
      </c>
      <c r="E797" s="231" t="s">
        <v>298</v>
      </c>
      <c r="F797" s="231" t="s">
        <v>299</v>
      </c>
      <c r="G797" s="232" t="s">
        <v>2417</v>
      </c>
      <c r="H797" s="233">
        <v>1442</v>
      </c>
    </row>
    <row r="798" spans="2:8">
      <c r="B798" s="229" t="s">
        <v>826</v>
      </c>
      <c r="C798" s="230">
        <v>100</v>
      </c>
      <c r="D798" s="231" t="s">
        <v>2755</v>
      </c>
      <c r="E798" s="231" t="s">
        <v>300</v>
      </c>
      <c r="F798" s="231" t="s">
        <v>301</v>
      </c>
      <c r="G798" s="232" t="s">
        <v>2418</v>
      </c>
      <c r="H798" s="233">
        <v>1763</v>
      </c>
    </row>
    <row r="799" spans="2:8">
      <c r="B799" s="229" t="s">
        <v>825</v>
      </c>
      <c r="C799" s="230">
        <v>100</v>
      </c>
      <c r="D799" s="231" t="s">
        <v>2755</v>
      </c>
      <c r="E799" s="231" t="s">
        <v>302</v>
      </c>
      <c r="F799" s="231" t="s">
        <v>303</v>
      </c>
      <c r="G799" s="232" t="s">
        <v>2419</v>
      </c>
      <c r="H799" s="233">
        <v>1912</v>
      </c>
    </row>
    <row r="800" spans="2:8">
      <c r="B800" s="229" t="s">
        <v>824</v>
      </c>
      <c r="C800" s="230">
        <v>100</v>
      </c>
      <c r="D800" s="231" t="s">
        <v>2755</v>
      </c>
      <c r="E800" s="231" t="s">
        <v>304</v>
      </c>
      <c r="F800" s="231" t="s">
        <v>305</v>
      </c>
      <c r="G800" s="232" t="s">
        <v>2420</v>
      </c>
      <c r="H800" s="233">
        <v>2116</v>
      </c>
    </row>
    <row r="801" spans="2:8">
      <c r="B801" s="229" t="s">
        <v>823</v>
      </c>
      <c r="C801" s="230">
        <v>100</v>
      </c>
      <c r="D801" s="231" t="s">
        <v>2755</v>
      </c>
      <c r="E801" s="231" t="s">
        <v>306</v>
      </c>
      <c r="F801" s="231" t="s">
        <v>307</v>
      </c>
      <c r="G801" s="232" t="s">
        <v>2421</v>
      </c>
      <c r="H801" s="233">
        <v>2383</v>
      </c>
    </row>
    <row r="802" spans="2:8">
      <c r="B802" s="229" t="s">
        <v>822</v>
      </c>
      <c r="C802" s="230">
        <v>100</v>
      </c>
      <c r="D802" s="231" t="s">
        <v>2755</v>
      </c>
      <c r="E802" s="231" t="s">
        <v>308</v>
      </c>
      <c r="F802" s="231" t="s">
        <v>309</v>
      </c>
      <c r="G802" s="232" t="s">
        <v>2422</v>
      </c>
      <c r="H802" s="233">
        <v>2822</v>
      </c>
    </row>
    <row r="803" spans="2:8">
      <c r="B803" s="229" t="s">
        <v>821</v>
      </c>
      <c r="C803" s="230">
        <v>100</v>
      </c>
      <c r="D803" s="231" t="s">
        <v>2755</v>
      </c>
      <c r="E803" s="231" t="s">
        <v>310</v>
      </c>
      <c r="F803" s="231" t="s">
        <v>311</v>
      </c>
      <c r="G803" s="232" t="s">
        <v>2423</v>
      </c>
      <c r="H803" s="233">
        <v>2854</v>
      </c>
    </row>
    <row r="804" spans="2:8">
      <c r="B804" s="229" t="s">
        <v>820</v>
      </c>
      <c r="C804" s="230">
        <v>100</v>
      </c>
      <c r="D804" s="231" t="s">
        <v>2755</v>
      </c>
      <c r="E804" s="231" t="s">
        <v>312</v>
      </c>
      <c r="F804" s="231" t="s">
        <v>313</v>
      </c>
      <c r="G804" s="232" t="s">
        <v>2424</v>
      </c>
      <c r="H804" s="233">
        <v>3795</v>
      </c>
    </row>
    <row r="805" spans="2:8">
      <c r="B805" s="229" t="s">
        <v>819</v>
      </c>
      <c r="C805" s="230">
        <v>120</v>
      </c>
      <c r="D805" s="231" t="s">
        <v>2748</v>
      </c>
      <c r="E805" s="231" t="s">
        <v>314</v>
      </c>
      <c r="F805" s="231" t="s">
        <v>315</v>
      </c>
      <c r="G805" s="232" t="s">
        <v>2425</v>
      </c>
      <c r="H805" s="233">
        <v>187</v>
      </c>
    </row>
    <row r="806" spans="2:8">
      <c r="B806" s="229" t="s">
        <v>818</v>
      </c>
      <c r="C806" s="230">
        <v>120</v>
      </c>
      <c r="D806" s="231" t="s">
        <v>2748</v>
      </c>
      <c r="E806" s="231" t="s">
        <v>316</v>
      </c>
      <c r="F806" s="231" t="s">
        <v>317</v>
      </c>
      <c r="G806" s="232" t="s">
        <v>2426</v>
      </c>
      <c r="H806" s="233">
        <v>216</v>
      </c>
    </row>
    <row r="807" spans="2:8">
      <c r="B807" s="229" t="s">
        <v>817</v>
      </c>
      <c r="C807" s="230">
        <v>120</v>
      </c>
      <c r="D807" s="231" t="s">
        <v>2748</v>
      </c>
      <c r="E807" s="231" t="s">
        <v>318</v>
      </c>
      <c r="F807" s="231" t="s">
        <v>319</v>
      </c>
      <c r="G807" s="232" t="s">
        <v>2427</v>
      </c>
      <c r="H807" s="233">
        <v>218</v>
      </c>
    </row>
    <row r="808" spans="2:8">
      <c r="B808" s="229" t="s">
        <v>816</v>
      </c>
      <c r="C808" s="230">
        <v>120</v>
      </c>
      <c r="D808" s="231" t="s">
        <v>2748</v>
      </c>
      <c r="E808" s="231" t="s">
        <v>320</v>
      </c>
      <c r="F808" s="231" t="s">
        <v>321</v>
      </c>
      <c r="G808" s="232" t="s">
        <v>2428</v>
      </c>
      <c r="H808" s="233">
        <v>245</v>
      </c>
    </row>
    <row r="809" spans="2:8">
      <c r="B809" s="229" t="s">
        <v>815</v>
      </c>
      <c r="C809" s="230">
        <v>120</v>
      </c>
      <c r="D809" s="231" t="s">
        <v>2748</v>
      </c>
      <c r="E809" s="231" t="s">
        <v>322</v>
      </c>
      <c r="F809" s="231" t="s">
        <v>323</v>
      </c>
      <c r="G809" s="232" t="s">
        <v>2429</v>
      </c>
      <c r="H809" s="233">
        <v>257</v>
      </c>
    </row>
    <row r="810" spans="2:8">
      <c r="B810" s="229" t="s">
        <v>814</v>
      </c>
      <c r="C810" s="230">
        <v>120</v>
      </c>
      <c r="D810" s="231" t="s">
        <v>2748</v>
      </c>
      <c r="E810" s="231" t="s">
        <v>324</v>
      </c>
      <c r="F810" s="231" t="s">
        <v>325</v>
      </c>
      <c r="G810" s="232" t="s">
        <v>2430</v>
      </c>
      <c r="H810" s="233">
        <v>273</v>
      </c>
    </row>
    <row r="811" spans="2:8">
      <c r="B811" s="229" t="s">
        <v>813</v>
      </c>
      <c r="C811" s="230">
        <v>120</v>
      </c>
      <c r="D811" s="231" t="s">
        <v>2748</v>
      </c>
      <c r="E811" s="231" t="s">
        <v>326</v>
      </c>
      <c r="F811" s="231" t="s">
        <v>327</v>
      </c>
      <c r="G811" s="232" t="s">
        <v>2431</v>
      </c>
      <c r="H811" s="233">
        <v>295</v>
      </c>
    </row>
    <row r="812" spans="2:8">
      <c r="B812" s="229" t="s">
        <v>812</v>
      </c>
      <c r="C812" s="230">
        <v>120</v>
      </c>
      <c r="D812" s="231" t="s">
        <v>2748</v>
      </c>
      <c r="E812" s="231" t="s">
        <v>328</v>
      </c>
      <c r="F812" s="231" t="s">
        <v>329</v>
      </c>
      <c r="G812" s="232" t="s">
        <v>2432</v>
      </c>
      <c r="H812" s="233">
        <v>331</v>
      </c>
    </row>
    <row r="813" spans="2:8">
      <c r="B813" s="229" t="s">
        <v>811</v>
      </c>
      <c r="C813" s="230">
        <v>120</v>
      </c>
      <c r="D813" s="231" t="s">
        <v>2748</v>
      </c>
      <c r="E813" s="231" t="s">
        <v>330</v>
      </c>
      <c r="F813" s="231" t="s">
        <v>331</v>
      </c>
      <c r="G813" s="232" t="s">
        <v>2433</v>
      </c>
      <c r="H813" s="233">
        <v>334</v>
      </c>
    </row>
    <row r="814" spans="2:8">
      <c r="B814" s="229" t="s">
        <v>810</v>
      </c>
      <c r="C814" s="230">
        <v>120</v>
      </c>
      <c r="D814" s="231" t="s">
        <v>2748</v>
      </c>
      <c r="E814" s="231" t="s">
        <v>332</v>
      </c>
      <c r="F814" s="231" t="s">
        <v>333</v>
      </c>
      <c r="G814" s="232" t="s">
        <v>2434</v>
      </c>
      <c r="H814" s="233">
        <v>414</v>
      </c>
    </row>
    <row r="815" spans="2:8">
      <c r="B815" s="229" t="s">
        <v>809</v>
      </c>
      <c r="C815" s="230">
        <v>120</v>
      </c>
      <c r="D815" s="231" t="s">
        <v>2749</v>
      </c>
      <c r="E815" s="231" t="s">
        <v>314</v>
      </c>
      <c r="F815" s="231" t="s">
        <v>315</v>
      </c>
      <c r="G815" s="232" t="s">
        <v>2435</v>
      </c>
      <c r="H815" s="233">
        <v>227</v>
      </c>
    </row>
    <row r="816" spans="2:8">
      <c r="B816" s="229" t="s">
        <v>808</v>
      </c>
      <c r="C816" s="230">
        <v>120</v>
      </c>
      <c r="D816" s="231" t="s">
        <v>2749</v>
      </c>
      <c r="E816" s="231" t="s">
        <v>316</v>
      </c>
      <c r="F816" s="231" t="s">
        <v>317</v>
      </c>
      <c r="G816" s="232" t="s">
        <v>2436</v>
      </c>
      <c r="H816" s="233">
        <v>268</v>
      </c>
    </row>
    <row r="817" spans="2:8">
      <c r="B817" s="229" t="s">
        <v>807</v>
      </c>
      <c r="C817" s="230">
        <v>120</v>
      </c>
      <c r="D817" s="231" t="s">
        <v>2749</v>
      </c>
      <c r="E817" s="231" t="s">
        <v>318</v>
      </c>
      <c r="F817" s="231" t="s">
        <v>319</v>
      </c>
      <c r="G817" s="232" t="s">
        <v>2437</v>
      </c>
      <c r="H817" s="233">
        <v>273</v>
      </c>
    </row>
    <row r="818" spans="2:8">
      <c r="B818" s="229" t="s">
        <v>806</v>
      </c>
      <c r="C818" s="230">
        <v>120</v>
      </c>
      <c r="D818" s="231" t="s">
        <v>2749</v>
      </c>
      <c r="E818" s="231" t="s">
        <v>320</v>
      </c>
      <c r="F818" s="231" t="s">
        <v>321</v>
      </c>
      <c r="G818" s="232" t="s">
        <v>2438</v>
      </c>
      <c r="H818" s="233">
        <v>310</v>
      </c>
    </row>
    <row r="819" spans="2:8">
      <c r="B819" s="229" t="s">
        <v>805</v>
      </c>
      <c r="C819" s="230">
        <v>120</v>
      </c>
      <c r="D819" s="231" t="s">
        <v>2749</v>
      </c>
      <c r="E819" s="231" t="s">
        <v>322</v>
      </c>
      <c r="F819" s="231" t="s">
        <v>323</v>
      </c>
      <c r="G819" s="232" t="s">
        <v>2439</v>
      </c>
      <c r="H819" s="233">
        <v>328</v>
      </c>
    </row>
    <row r="820" spans="2:8">
      <c r="B820" s="229" t="s">
        <v>804</v>
      </c>
      <c r="C820" s="230">
        <v>120</v>
      </c>
      <c r="D820" s="231" t="s">
        <v>2749</v>
      </c>
      <c r="E820" s="231" t="s">
        <v>324</v>
      </c>
      <c r="F820" s="231" t="s">
        <v>325</v>
      </c>
      <c r="G820" s="232" t="s">
        <v>2440</v>
      </c>
      <c r="H820" s="233">
        <v>352</v>
      </c>
    </row>
    <row r="821" spans="2:8">
      <c r="B821" s="229" t="s">
        <v>803</v>
      </c>
      <c r="C821" s="230">
        <v>120</v>
      </c>
      <c r="D821" s="231" t="s">
        <v>2749</v>
      </c>
      <c r="E821" s="231" t="s">
        <v>326</v>
      </c>
      <c r="F821" s="231" t="s">
        <v>327</v>
      </c>
      <c r="G821" s="232" t="s">
        <v>2441</v>
      </c>
      <c r="H821" s="233">
        <v>384</v>
      </c>
    </row>
    <row r="822" spans="2:8">
      <c r="B822" s="229" t="s">
        <v>802</v>
      </c>
      <c r="C822" s="230">
        <v>120</v>
      </c>
      <c r="D822" s="231" t="s">
        <v>2749</v>
      </c>
      <c r="E822" s="231" t="s">
        <v>328</v>
      </c>
      <c r="F822" s="231" t="s">
        <v>329</v>
      </c>
      <c r="G822" s="232" t="s">
        <v>2442</v>
      </c>
      <c r="H822" s="233">
        <v>447</v>
      </c>
    </row>
    <row r="823" spans="2:8">
      <c r="B823" s="229" t="s">
        <v>801</v>
      </c>
      <c r="C823" s="230">
        <v>120</v>
      </c>
      <c r="D823" s="231" t="s">
        <v>2749</v>
      </c>
      <c r="E823" s="231" t="s">
        <v>330</v>
      </c>
      <c r="F823" s="231" t="s">
        <v>331</v>
      </c>
      <c r="G823" s="232" t="s">
        <v>2443</v>
      </c>
      <c r="H823" s="233">
        <v>453</v>
      </c>
    </row>
    <row r="824" spans="2:8">
      <c r="B824" s="229" t="s">
        <v>800</v>
      </c>
      <c r="C824" s="230">
        <v>120</v>
      </c>
      <c r="D824" s="231" t="s">
        <v>2749</v>
      </c>
      <c r="E824" s="231" t="s">
        <v>332</v>
      </c>
      <c r="F824" s="231" t="s">
        <v>333</v>
      </c>
      <c r="G824" s="232" t="s">
        <v>2444</v>
      </c>
      <c r="H824" s="233">
        <v>602</v>
      </c>
    </row>
    <row r="825" spans="2:8">
      <c r="B825" s="229" t="s">
        <v>799</v>
      </c>
      <c r="C825" s="230">
        <v>120</v>
      </c>
      <c r="D825" s="231" t="s">
        <v>2750</v>
      </c>
      <c r="E825" s="231" t="s">
        <v>314</v>
      </c>
      <c r="F825" s="231" t="s">
        <v>315</v>
      </c>
      <c r="G825" s="232" t="s">
        <v>2445</v>
      </c>
      <c r="H825" s="233">
        <v>284</v>
      </c>
    </row>
    <row r="826" spans="2:8">
      <c r="B826" s="229" t="s">
        <v>798</v>
      </c>
      <c r="C826" s="230">
        <v>120</v>
      </c>
      <c r="D826" s="231" t="s">
        <v>2750</v>
      </c>
      <c r="E826" s="231" t="s">
        <v>316</v>
      </c>
      <c r="F826" s="231" t="s">
        <v>317</v>
      </c>
      <c r="G826" s="232" t="s">
        <v>2446</v>
      </c>
      <c r="H826" s="233">
        <v>344</v>
      </c>
    </row>
    <row r="827" spans="2:8">
      <c r="B827" s="229" t="s">
        <v>797</v>
      </c>
      <c r="C827" s="230">
        <v>120</v>
      </c>
      <c r="D827" s="231" t="s">
        <v>2750</v>
      </c>
      <c r="E827" s="231" t="s">
        <v>318</v>
      </c>
      <c r="F827" s="231" t="s">
        <v>319</v>
      </c>
      <c r="G827" s="232" t="s">
        <v>2447</v>
      </c>
      <c r="H827" s="233">
        <v>350</v>
      </c>
    </row>
    <row r="828" spans="2:8">
      <c r="B828" s="229" t="s">
        <v>796</v>
      </c>
      <c r="C828" s="230">
        <v>120</v>
      </c>
      <c r="D828" s="231" t="s">
        <v>2750</v>
      </c>
      <c r="E828" s="231" t="s">
        <v>320</v>
      </c>
      <c r="F828" s="231" t="s">
        <v>321</v>
      </c>
      <c r="G828" s="232" t="s">
        <v>2448</v>
      </c>
      <c r="H828" s="233">
        <v>406</v>
      </c>
    </row>
    <row r="829" spans="2:8">
      <c r="B829" s="229" t="s">
        <v>795</v>
      </c>
      <c r="C829" s="230">
        <v>120</v>
      </c>
      <c r="D829" s="231" t="s">
        <v>2750</v>
      </c>
      <c r="E829" s="231" t="s">
        <v>322</v>
      </c>
      <c r="F829" s="231" t="s">
        <v>323</v>
      </c>
      <c r="G829" s="232" t="s">
        <v>2449</v>
      </c>
      <c r="H829" s="233">
        <v>442</v>
      </c>
    </row>
    <row r="830" spans="2:8">
      <c r="B830" s="229" t="s">
        <v>794</v>
      </c>
      <c r="C830" s="230">
        <v>120</v>
      </c>
      <c r="D830" s="231" t="s">
        <v>2750</v>
      </c>
      <c r="E830" s="231" t="s">
        <v>324</v>
      </c>
      <c r="F830" s="231" t="s">
        <v>325</v>
      </c>
      <c r="G830" s="232" t="s">
        <v>2450</v>
      </c>
      <c r="H830" s="233">
        <v>487</v>
      </c>
    </row>
    <row r="831" spans="2:8">
      <c r="B831" s="229" t="s">
        <v>793</v>
      </c>
      <c r="C831" s="230">
        <v>120</v>
      </c>
      <c r="D831" s="231" t="s">
        <v>2750</v>
      </c>
      <c r="E831" s="231" t="s">
        <v>326</v>
      </c>
      <c r="F831" s="231" t="s">
        <v>327</v>
      </c>
      <c r="G831" s="232" t="s">
        <v>2451</v>
      </c>
      <c r="H831" s="233">
        <v>549</v>
      </c>
    </row>
    <row r="832" spans="2:8">
      <c r="B832" s="229" t="s">
        <v>792</v>
      </c>
      <c r="C832" s="230">
        <v>120</v>
      </c>
      <c r="D832" s="231" t="s">
        <v>2750</v>
      </c>
      <c r="E832" s="231" t="s">
        <v>328</v>
      </c>
      <c r="F832" s="231" t="s">
        <v>329</v>
      </c>
      <c r="G832" s="232" t="s">
        <v>2452</v>
      </c>
      <c r="H832" s="233">
        <v>649</v>
      </c>
    </row>
    <row r="833" spans="2:8">
      <c r="B833" s="229" t="s">
        <v>791</v>
      </c>
      <c r="C833" s="230">
        <v>120</v>
      </c>
      <c r="D833" s="231" t="s">
        <v>2750</v>
      </c>
      <c r="E833" s="231" t="s">
        <v>330</v>
      </c>
      <c r="F833" s="231" t="s">
        <v>331</v>
      </c>
      <c r="G833" s="232" t="s">
        <v>2453</v>
      </c>
      <c r="H833" s="233">
        <v>657</v>
      </c>
    </row>
    <row r="834" spans="2:8">
      <c r="B834" s="229" t="s">
        <v>790</v>
      </c>
      <c r="C834" s="230">
        <v>120</v>
      </c>
      <c r="D834" s="231" t="s">
        <v>2750</v>
      </c>
      <c r="E834" s="231" t="s">
        <v>332</v>
      </c>
      <c r="F834" s="231" t="s">
        <v>333</v>
      </c>
      <c r="G834" s="232" t="s">
        <v>2454</v>
      </c>
      <c r="H834" s="233">
        <v>873</v>
      </c>
    </row>
    <row r="835" spans="2:8">
      <c r="B835" s="229" t="s">
        <v>789</v>
      </c>
      <c r="C835" s="230">
        <v>120</v>
      </c>
      <c r="D835" s="231" t="s">
        <v>2751</v>
      </c>
      <c r="E835" s="231" t="s">
        <v>314</v>
      </c>
      <c r="F835" s="231" t="s">
        <v>315</v>
      </c>
      <c r="G835" s="232" t="s">
        <v>2455</v>
      </c>
      <c r="H835" s="233">
        <v>354</v>
      </c>
    </row>
    <row r="836" spans="2:8">
      <c r="B836" s="229" t="s">
        <v>788</v>
      </c>
      <c r="C836" s="230">
        <v>120</v>
      </c>
      <c r="D836" s="231" t="s">
        <v>2751</v>
      </c>
      <c r="E836" s="231" t="s">
        <v>316</v>
      </c>
      <c r="F836" s="231" t="s">
        <v>317</v>
      </c>
      <c r="G836" s="232" t="s">
        <v>2456</v>
      </c>
      <c r="H836" s="233">
        <v>450</v>
      </c>
    </row>
    <row r="837" spans="2:8">
      <c r="B837" s="229" t="s">
        <v>787</v>
      </c>
      <c r="C837" s="230">
        <v>120</v>
      </c>
      <c r="D837" s="231" t="s">
        <v>2751</v>
      </c>
      <c r="E837" s="231" t="s">
        <v>318</v>
      </c>
      <c r="F837" s="231" t="s">
        <v>319</v>
      </c>
      <c r="G837" s="232" t="s">
        <v>2457</v>
      </c>
      <c r="H837" s="233">
        <v>461</v>
      </c>
    </row>
    <row r="838" spans="2:8">
      <c r="B838" s="229" t="s">
        <v>786</v>
      </c>
      <c r="C838" s="230">
        <v>120</v>
      </c>
      <c r="D838" s="231" t="s">
        <v>2751</v>
      </c>
      <c r="E838" s="231" t="s">
        <v>320</v>
      </c>
      <c r="F838" s="231" t="s">
        <v>321</v>
      </c>
      <c r="G838" s="232" t="s">
        <v>2458</v>
      </c>
      <c r="H838" s="233">
        <v>562</v>
      </c>
    </row>
    <row r="839" spans="2:8">
      <c r="B839" s="229" t="s">
        <v>785</v>
      </c>
      <c r="C839" s="230">
        <v>120</v>
      </c>
      <c r="D839" s="231" t="s">
        <v>2751</v>
      </c>
      <c r="E839" s="231" t="s">
        <v>322</v>
      </c>
      <c r="F839" s="231" t="s">
        <v>323</v>
      </c>
      <c r="G839" s="232" t="s">
        <v>2459</v>
      </c>
      <c r="H839" s="233">
        <v>611</v>
      </c>
    </row>
    <row r="840" spans="2:8">
      <c r="B840" s="229" t="s">
        <v>784</v>
      </c>
      <c r="C840" s="230">
        <v>120</v>
      </c>
      <c r="D840" s="231" t="s">
        <v>2751</v>
      </c>
      <c r="E840" s="231" t="s">
        <v>324</v>
      </c>
      <c r="F840" s="231" t="s">
        <v>325</v>
      </c>
      <c r="G840" s="232" t="s">
        <v>2460</v>
      </c>
      <c r="H840" s="233">
        <v>674</v>
      </c>
    </row>
    <row r="841" spans="2:8">
      <c r="B841" s="229" t="s">
        <v>783</v>
      </c>
      <c r="C841" s="230">
        <v>120</v>
      </c>
      <c r="D841" s="231" t="s">
        <v>2751</v>
      </c>
      <c r="E841" s="231" t="s">
        <v>326</v>
      </c>
      <c r="F841" s="231" t="s">
        <v>327</v>
      </c>
      <c r="G841" s="232" t="s">
        <v>2461</v>
      </c>
      <c r="H841" s="233">
        <v>760</v>
      </c>
    </row>
    <row r="842" spans="2:8">
      <c r="B842" s="229" t="s">
        <v>782</v>
      </c>
      <c r="C842" s="230">
        <v>120</v>
      </c>
      <c r="D842" s="231" t="s">
        <v>2751</v>
      </c>
      <c r="E842" s="231" t="s">
        <v>328</v>
      </c>
      <c r="F842" s="231" t="s">
        <v>329</v>
      </c>
      <c r="G842" s="232" t="s">
        <v>2462</v>
      </c>
      <c r="H842" s="233">
        <v>898</v>
      </c>
    </row>
    <row r="843" spans="2:8">
      <c r="B843" s="229" t="s">
        <v>781</v>
      </c>
      <c r="C843" s="230">
        <v>120</v>
      </c>
      <c r="D843" s="231" t="s">
        <v>2751</v>
      </c>
      <c r="E843" s="231" t="s">
        <v>330</v>
      </c>
      <c r="F843" s="231" t="s">
        <v>331</v>
      </c>
      <c r="G843" s="232" t="s">
        <v>2463</v>
      </c>
      <c r="H843" s="233">
        <v>909</v>
      </c>
    </row>
    <row r="844" spans="2:8">
      <c r="B844" s="229" t="s">
        <v>780</v>
      </c>
      <c r="C844" s="230">
        <v>120</v>
      </c>
      <c r="D844" s="231" t="s">
        <v>2751</v>
      </c>
      <c r="E844" s="231" t="s">
        <v>332</v>
      </c>
      <c r="F844" s="231" t="s">
        <v>333</v>
      </c>
      <c r="G844" s="232" t="s">
        <v>2464</v>
      </c>
      <c r="H844" s="233">
        <v>1208</v>
      </c>
    </row>
    <row r="845" spans="2:8">
      <c r="B845" s="229" t="s">
        <v>779</v>
      </c>
      <c r="C845" s="230">
        <v>120</v>
      </c>
      <c r="D845" s="231" t="s">
        <v>2752</v>
      </c>
      <c r="E845" s="231" t="s">
        <v>314</v>
      </c>
      <c r="F845" s="231" t="s">
        <v>315</v>
      </c>
      <c r="G845" s="232" t="s">
        <v>2465</v>
      </c>
      <c r="H845" s="233">
        <v>484</v>
      </c>
    </row>
    <row r="846" spans="2:8">
      <c r="B846" s="229" t="s">
        <v>778</v>
      </c>
      <c r="C846" s="230">
        <v>120</v>
      </c>
      <c r="D846" s="231" t="s">
        <v>2752</v>
      </c>
      <c r="E846" s="231" t="s">
        <v>316</v>
      </c>
      <c r="F846" s="231" t="s">
        <v>317</v>
      </c>
      <c r="G846" s="232" t="s">
        <v>2466</v>
      </c>
      <c r="H846" s="233">
        <v>644</v>
      </c>
    </row>
    <row r="847" spans="2:8">
      <c r="B847" s="229" t="s">
        <v>777</v>
      </c>
      <c r="C847" s="230">
        <v>120</v>
      </c>
      <c r="D847" s="231" t="s">
        <v>2752</v>
      </c>
      <c r="E847" s="231" t="s">
        <v>318</v>
      </c>
      <c r="F847" s="231" t="s">
        <v>319</v>
      </c>
      <c r="G847" s="232" t="s">
        <v>2467</v>
      </c>
      <c r="H847" s="233">
        <v>661</v>
      </c>
    </row>
    <row r="848" spans="2:8">
      <c r="B848" s="229" t="s">
        <v>776</v>
      </c>
      <c r="C848" s="230">
        <v>120</v>
      </c>
      <c r="D848" s="231" t="s">
        <v>2752</v>
      </c>
      <c r="E848" s="231" t="s">
        <v>320</v>
      </c>
      <c r="F848" s="231" t="s">
        <v>321</v>
      </c>
      <c r="G848" s="232" t="s">
        <v>2468</v>
      </c>
      <c r="H848" s="233">
        <v>803</v>
      </c>
    </row>
    <row r="849" spans="2:8">
      <c r="B849" s="229" t="s">
        <v>775</v>
      </c>
      <c r="C849" s="230">
        <v>120</v>
      </c>
      <c r="D849" s="231" t="s">
        <v>2752</v>
      </c>
      <c r="E849" s="231" t="s">
        <v>322</v>
      </c>
      <c r="F849" s="231" t="s">
        <v>323</v>
      </c>
      <c r="G849" s="232" t="s">
        <v>2469</v>
      </c>
      <c r="H849" s="233">
        <v>874</v>
      </c>
    </row>
    <row r="850" spans="2:8">
      <c r="B850" s="229" t="s">
        <v>774</v>
      </c>
      <c r="C850" s="230">
        <v>120</v>
      </c>
      <c r="D850" s="231" t="s">
        <v>2752</v>
      </c>
      <c r="E850" s="231" t="s">
        <v>324</v>
      </c>
      <c r="F850" s="231" t="s">
        <v>325</v>
      </c>
      <c r="G850" s="232" t="s">
        <v>2470</v>
      </c>
      <c r="H850" s="233">
        <v>963</v>
      </c>
    </row>
    <row r="851" spans="2:8">
      <c r="B851" s="229" t="s">
        <v>773</v>
      </c>
      <c r="C851" s="230">
        <v>120</v>
      </c>
      <c r="D851" s="231" t="s">
        <v>2752</v>
      </c>
      <c r="E851" s="231" t="s">
        <v>326</v>
      </c>
      <c r="F851" s="231" t="s">
        <v>327</v>
      </c>
      <c r="G851" s="232" t="s">
        <v>2471</v>
      </c>
      <c r="H851" s="233">
        <v>1087</v>
      </c>
    </row>
    <row r="852" spans="2:8">
      <c r="B852" s="229" t="s">
        <v>772</v>
      </c>
      <c r="C852" s="230">
        <v>120</v>
      </c>
      <c r="D852" s="231" t="s">
        <v>2752</v>
      </c>
      <c r="E852" s="231" t="s">
        <v>328</v>
      </c>
      <c r="F852" s="231" t="s">
        <v>329</v>
      </c>
      <c r="G852" s="232" t="s">
        <v>2472</v>
      </c>
      <c r="H852" s="233">
        <v>1282</v>
      </c>
    </row>
    <row r="853" spans="2:8">
      <c r="B853" s="229" t="s">
        <v>771</v>
      </c>
      <c r="C853" s="230">
        <v>120</v>
      </c>
      <c r="D853" s="231" t="s">
        <v>2752</v>
      </c>
      <c r="E853" s="231" t="s">
        <v>330</v>
      </c>
      <c r="F853" s="231" t="s">
        <v>331</v>
      </c>
      <c r="G853" s="232" t="s">
        <v>2473</v>
      </c>
      <c r="H853" s="233">
        <v>1300</v>
      </c>
    </row>
    <row r="854" spans="2:8">
      <c r="B854" s="229" t="s">
        <v>770</v>
      </c>
      <c r="C854" s="230">
        <v>120</v>
      </c>
      <c r="D854" s="231" t="s">
        <v>2752</v>
      </c>
      <c r="E854" s="231" t="s">
        <v>332</v>
      </c>
      <c r="F854" s="231" t="s">
        <v>333</v>
      </c>
      <c r="G854" s="232" t="s">
        <v>2474</v>
      </c>
      <c r="H854" s="233">
        <v>1725</v>
      </c>
    </row>
    <row r="855" spans="2:8">
      <c r="B855" s="229" t="s">
        <v>769</v>
      </c>
      <c r="C855" s="230">
        <v>120</v>
      </c>
      <c r="D855" s="231" t="s">
        <v>2753</v>
      </c>
      <c r="E855" s="231" t="s">
        <v>314</v>
      </c>
      <c r="F855" s="231" t="s">
        <v>315</v>
      </c>
      <c r="G855" s="232" t="s">
        <v>2475</v>
      </c>
      <c r="H855" s="233">
        <v>644</v>
      </c>
    </row>
    <row r="856" spans="2:8">
      <c r="B856" s="229" t="s">
        <v>768</v>
      </c>
      <c r="C856" s="230">
        <v>120</v>
      </c>
      <c r="D856" s="231" t="s">
        <v>2753</v>
      </c>
      <c r="E856" s="231" t="s">
        <v>316</v>
      </c>
      <c r="F856" s="231" t="s">
        <v>317</v>
      </c>
      <c r="G856" s="232" t="s">
        <v>2476</v>
      </c>
      <c r="H856" s="233">
        <v>857</v>
      </c>
    </row>
    <row r="857" spans="2:8">
      <c r="B857" s="229" t="s">
        <v>767</v>
      </c>
      <c r="C857" s="230">
        <v>120</v>
      </c>
      <c r="D857" s="231" t="s">
        <v>2753</v>
      </c>
      <c r="E857" s="231" t="s">
        <v>318</v>
      </c>
      <c r="F857" s="231" t="s">
        <v>319</v>
      </c>
      <c r="G857" s="232" t="s">
        <v>2477</v>
      </c>
      <c r="H857" s="233">
        <v>880</v>
      </c>
    </row>
    <row r="858" spans="2:8">
      <c r="B858" s="229" t="s">
        <v>766</v>
      </c>
      <c r="C858" s="230">
        <v>120</v>
      </c>
      <c r="D858" s="231" t="s">
        <v>2753</v>
      </c>
      <c r="E858" s="231" t="s">
        <v>320</v>
      </c>
      <c r="F858" s="231" t="s">
        <v>321</v>
      </c>
      <c r="G858" s="232" t="s">
        <v>2478</v>
      </c>
      <c r="H858" s="233">
        <v>1070</v>
      </c>
    </row>
    <row r="859" spans="2:8">
      <c r="B859" s="229" t="s">
        <v>765</v>
      </c>
      <c r="C859" s="230">
        <v>120</v>
      </c>
      <c r="D859" s="231" t="s">
        <v>2753</v>
      </c>
      <c r="E859" s="231" t="s">
        <v>322</v>
      </c>
      <c r="F859" s="231" t="s">
        <v>323</v>
      </c>
      <c r="G859" s="232" t="s">
        <v>2479</v>
      </c>
      <c r="H859" s="233">
        <v>1164</v>
      </c>
    </row>
    <row r="860" spans="2:8">
      <c r="B860" s="229" t="s">
        <v>764</v>
      </c>
      <c r="C860" s="230">
        <v>120</v>
      </c>
      <c r="D860" s="231" t="s">
        <v>2753</v>
      </c>
      <c r="E860" s="231" t="s">
        <v>324</v>
      </c>
      <c r="F860" s="231" t="s">
        <v>325</v>
      </c>
      <c r="G860" s="232" t="s">
        <v>2480</v>
      </c>
      <c r="H860" s="233">
        <v>1283</v>
      </c>
    </row>
    <row r="861" spans="2:8">
      <c r="B861" s="229" t="s">
        <v>763</v>
      </c>
      <c r="C861" s="230">
        <v>120</v>
      </c>
      <c r="D861" s="231" t="s">
        <v>2753</v>
      </c>
      <c r="E861" s="231" t="s">
        <v>326</v>
      </c>
      <c r="F861" s="231" t="s">
        <v>327</v>
      </c>
      <c r="G861" s="232" t="s">
        <v>2481</v>
      </c>
      <c r="H861" s="233">
        <v>1448</v>
      </c>
    </row>
    <row r="862" spans="2:8">
      <c r="B862" s="229" t="s">
        <v>762</v>
      </c>
      <c r="C862" s="230">
        <v>120</v>
      </c>
      <c r="D862" s="231" t="s">
        <v>2753</v>
      </c>
      <c r="E862" s="231" t="s">
        <v>328</v>
      </c>
      <c r="F862" s="231" t="s">
        <v>329</v>
      </c>
      <c r="G862" s="232" t="s">
        <v>2482</v>
      </c>
      <c r="H862" s="233">
        <v>1709</v>
      </c>
    </row>
    <row r="863" spans="2:8">
      <c r="B863" s="229" t="s">
        <v>761</v>
      </c>
      <c r="C863" s="230">
        <v>120</v>
      </c>
      <c r="D863" s="231" t="s">
        <v>2753</v>
      </c>
      <c r="E863" s="231" t="s">
        <v>330</v>
      </c>
      <c r="F863" s="231" t="s">
        <v>331</v>
      </c>
      <c r="G863" s="232" t="s">
        <v>2483</v>
      </c>
      <c r="H863" s="233">
        <v>1732</v>
      </c>
    </row>
    <row r="864" spans="2:8">
      <c r="B864" s="229" t="s">
        <v>760</v>
      </c>
      <c r="C864" s="230">
        <v>120</v>
      </c>
      <c r="D864" s="231" t="s">
        <v>2753</v>
      </c>
      <c r="E864" s="231" t="s">
        <v>332</v>
      </c>
      <c r="F864" s="231" t="s">
        <v>333</v>
      </c>
      <c r="G864" s="232" t="s">
        <v>2484</v>
      </c>
      <c r="H864" s="233">
        <v>2300</v>
      </c>
    </row>
    <row r="865" spans="2:8">
      <c r="B865" s="229" t="s">
        <v>759</v>
      </c>
      <c r="C865" s="230">
        <v>120</v>
      </c>
      <c r="D865" s="231" t="s">
        <v>2754</v>
      </c>
      <c r="E865" s="231" t="s">
        <v>314</v>
      </c>
      <c r="F865" s="231" t="s">
        <v>315</v>
      </c>
      <c r="G865" s="232" t="s">
        <v>2485</v>
      </c>
      <c r="H865" s="233">
        <v>917</v>
      </c>
    </row>
    <row r="866" spans="2:8">
      <c r="B866" s="229" t="s">
        <v>758</v>
      </c>
      <c r="C866" s="230">
        <v>120</v>
      </c>
      <c r="D866" s="231" t="s">
        <v>2754</v>
      </c>
      <c r="E866" s="231" t="s">
        <v>316</v>
      </c>
      <c r="F866" s="231" t="s">
        <v>317</v>
      </c>
      <c r="G866" s="232" t="s">
        <v>2486</v>
      </c>
      <c r="H866" s="233">
        <v>1220</v>
      </c>
    </row>
    <row r="867" spans="2:8">
      <c r="B867" s="229" t="s">
        <v>757</v>
      </c>
      <c r="C867" s="230">
        <v>120</v>
      </c>
      <c r="D867" s="231" t="s">
        <v>2754</v>
      </c>
      <c r="E867" s="231" t="s">
        <v>318</v>
      </c>
      <c r="F867" s="231" t="s">
        <v>319</v>
      </c>
      <c r="G867" s="232" t="s">
        <v>2487</v>
      </c>
      <c r="H867" s="233">
        <v>1253</v>
      </c>
    </row>
    <row r="868" spans="2:8">
      <c r="B868" s="229" t="s">
        <v>756</v>
      </c>
      <c r="C868" s="230">
        <v>120</v>
      </c>
      <c r="D868" s="231" t="s">
        <v>2754</v>
      </c>
      <c r="E868" s="231" t="s">
        <v>320</v>
      </c>
      <c r="F868" s="231" t="s">
        <v>321</v>
      </c>
      <c r="G868" s="232" t="s">
        <v>2488</v>
      </c>
      <c r="H868" s="233">
        <v>1522</v>
      </c>
    </row>
    <row r="869" spans="2:8">
      <c r="B869" s="229" t="s">
        <v>755</v>
      </c>
      <c r="C869" s="230">
        <v>120</v>
      </c>
      <c r="D869" s="231" t="s">
        <v>2754</v>
      </c>
      <c r="E869" s="231" t="s">
        <v>322</v>
      </c>
      <c r="F869" s="231" t="s">
        <v>323</v>
      </c>
      <c r="G869" s="232" t="s">
        <v>2489</v>
      </c>
      <c r="H869" s="233">
        <v>1656</v>
      </c>
    </row>
    <row r="870" spans="2:8">
      <c r="B870" s="229" t="s">
        <v>754</v>
      </c>
      <c r="C870" s="230">
        <v>120</v>
      </c>
      <c r="D870" s="231" t="s">
        <v>2754</v>
      </c>
      <c r="E870" s="231" t="s">
        <v>324</v>
      </c>
      <c r="F870" s="231" t="s">
        <v>325</v>
      </c>
      <c r="G870" s="232" t="s">
        <v>2490</v>
      </c>
      <c r="H870" s="233">
        <v>1824</v>
      </c>
    </row>
    <row r="871" spans="2:8">
      <c r="B871" s="229" t="s">
        <v>753</v>
      </c>
      <c r="C871" s="230">
        <v>120</v>
      </c>
      <c r="D871" s="231" t="s">
        <v>2754</v>
      </c>
      <c r="E871" s="231" t="s">
        <v>326</v>
      </c>
      <c r="F871" s="231" t="s">
        <v>327</v>
      </c>
      <c r="G871" s="232" t="s">
        <v>2491</v>
      </c>
      <c r="H871" s="233">
        <v>2059</v>
      </c>
    </row>
    <row r="872" spans="2:8">
      <c r="B872" s="229" t="s">
        <v>752</v>
      </c>
      <c r="C872" s="230">
        <v>120</v>
      </c>
      <c r="D872" s="231" t="s">
        <v>2754</v>
      </c>
      <c r="E872" s="231" t="s">
        <v>328</v>
      </c>
      <c r="F872" s="231" t="s">
        <v>329</v>
      </c>
      <c r="G872" s="232" t="s">
        <v>2492</v>
      </c>
      <c r="H872" s="233">
        <v>2429</v>
      </c>
    </row>
    <row r="873" spans="2:8">
      <c r="B873" s="229" t="s">
        <v>751</v>
      </c>
      <c r="C873" s="230">
        <v>120</v>
      </c>
      <c r="D873" s="231" t="s">
        <v>2754</v>
      </c>
      <c r="E873" s="231" t="s">
        <v>330</v>
      </c>
      <c r="F873" s="231" t="s">
        <v>331</v>
      </c>
      <c r="G873" s="232" t="s">
        <v>2493</v>
      </c>
      <c r="H873" s="233">
        <v>2462</v>
      </c>
    </row>
    <row r="874" spans="2:8">
      <c r="B874" s="229" t="s">
        <v>750</v>
      </c>
      <c r="C874" s="230">
        <v>120</v>
      </c>
      <c r="D874" s="231" t="s">
        <v>2754</v>
      </c>
      <c r="E874" s="231" t="s">
        <v>332</v>
      </c>
      <c r="F874" s="231" t="s">
        <v>333</v>
      </c>
      <c r="G874" s="232" t="s">
        <v>2494</v>
      </c>
      <c r="H874" s="233">
        <v>3268</v>
      </c>
    </row>
    <row r="875" spans="2:8">
      <c r="B875" s="229" t="s">
        <v>749</v>
      </c>
      <c r="C875" s="230">
        <v>120</v>
      </c>
      <c r="D875" s="231" t="s">
        <v>2755</v>
      </c>
      <c r="E875" s="231" t="s">
        <v>314</v>
      </c>
      <c r="F875" s="231" t="s">
        <v>315</v>
      </c>
      <c r="G875" s="232" t="s">
        <v>2495</v>
      </c>
      <c r="H875" s="233">
        <v>1073</v>
      </c>
    </row>
    <row r="876" spans="2:8">
      <c r="B876" s="229" t="s">
        <v>748</v>
      </c>
      <c r="C876" s="230">
        <v>120</v>
      </c>
      <c r="D876" s="231" t="s">
        <v>2755</v>
      </c>
      <c r="E876" s="231" t="s">
        <v>316</v>
      </c>
      <c r="F876" s="231" t="s">
        <v>317</v>
      </c>
      <c r="G876" s="232" t="s">
        <v>2496</v>
      </c>
      <c r="H876" s="233">
        <v>1426</v>
      </c>
    </row>
    <row r="877" spans="2:8">
      <c r="B877" s="229" t="s">
        <v>747</v>
      </c>
      <c r="C877" s="230">
        <v>120</v>
      </c>
      <c r="D877" s="231" t="s">
        <v>2755</v>
      </c>
      <c r="E877" s="231" t="s">
        <v>318</v>
      </c>
      <c r="F877" s="231" t="s">
        <v>319</v>
      </c>
      <c r="G877" s="232" t="s">
        <v>2497</v>
      </c>
      <c r="H877" s="233">
        <v>1466</v>
      </c>
    </row>
    <row r="878" spans="2:8">
      <c r="B878" s="229" t="s">
        <v>746</v>
      </c>
      <c r="C878" s="230">
        <v>120</v>
      </c>
      <c r="D878" s="231" t="s">
        <v>2755</v>
      </c>
      <c r="E878" s="231" t="s">
        <v>320</v>
      </c>
      <c r="F878" s="231" t="s">
        <v>321</v>
      </c>
      <c r="G878" s="232" t="s">
        <v>2498</v>
      </c>
      <c r="H878" s="233">
        <v>1779</v>
      </c>
    </row>
    <row r="879" spans="2:8">
      <c r="B879" s="229" t="s">
        <v>745</v>
      </c>
      <c r="C879" s="230">
        <v>120</v>
      </c>
      <c r="D879" s="231" t="s">
        <v>2755</v>
      </c>
      <c r="E879" s="231" t="s">
        <v>322</v>
      </c>
      <c r="F879" s="231" t="s">
        <v>323</v>
      </c>
      <c r="G879" s="232" t="s">
        <v>2499</v>
      </c>
      <c r="H879" s="233">
        <v>1936</v>
      </c>
    </row>
    <row r="880" spans="2:8">
      <c r="B880" s="229" t="s">
        <v>744</v>
      </c>
      <c r="C880" s="230">
        <v>120</v>
      </c>
      <c r="D880" s="231" t="s">
        <v>2755</v>
      </c>
      <c r="E880" s="231" t="s">
        <v>324</v>
      </c>
      <c r="F880" s="231" t="s">
        <v>325</v>
      </c>
      <c r="G880" s="232" t="s">
        <v>2500</v>
      </c>
      <c r="H880" s="233">
        <v>2132</v>
      </c>
    </row>
    <row r="881" spans="2:8">
      <c r="B881" s="229" t="s">
        <v>743</v>
      </c>
      <c r="C881" s="230">
        <v>120</v>
      </c>
      <c r="D881" s="231" t="s">
        <v>2755</v>
      </c>
      <c r="E881" s="231" t="s">
        <v>326</v>
      </c>
      <c r="F881" s="231" t="s">
        <v>327</v>
      </c>
      <c r="G881" s="232" t="s">
        <v>2501</v>
      </c>
      <c r="H881" s="233">
        <v>2407</v>
      </c>
    </row>
    <row r="882" spans="2:8">
      <c r="B882" s="229" t="s">
        <v>742</v>
      </c>
      <c r="C882" s="230">
        <v>120</v>
      </c>
      <c r="D882" s="231" t="s">
        <v>2755</v>
      </c>
      <c r="E882" s="231" t="s">
        <v>328</v>
      </c>
      <c r="F882" s="231" t="s">
        <v>329</v>
      </c>
      <c r="G882" s="232" t="s">
        <v>2502</v>
      </c>
      <c r="H882" s="233">
        <v>2838</v>
      </c>
    </row>
    <row r="883" spans="2:8">
      <c r="B883" s="229" t="s">
        <v>741</v>
      </c>
      <c r="C883" s="230">
        <v>120</v>
      </c>
      <c r="D883" s="231" t="s">
        <v>2755</v>
      </c>
      <c r="E883" s="231" t="s">
        <v>330</v>
      </c>
      <c r="F883" s="231" t="s">
        <v>331</v>
      </c>
      <c r="G883" s="232" t="s">
        <v>2503</v>
      </c>
      <c r="H883" s="233">
        <v>2878</v>
      </c>
    </row>
    <row r="884" spans="2:8">
      <c r="B884" s="229" t="s">
        <v>740</v>
      </c>
      <c r="C884" s="230">
        <v>120</v>
      </c>
      <c r="D884" s="231" t="s">
        <v>2755</v>
      </c>
      <c r="E884" s="231" t="s">
        <v>332</v>
      </c>
      <c r="F884" s="231" t="s">
        <v>333</v>
      </c>
      <c r="G884" s="232" t="s">
        <v>2504</v>
      </c>
      <c r="H884" s="233">
        <v>3819</v>
      </c>
    </row>
    <row r="885" spans="2:8">
      <c r="B885" s="229" t="s">
        <v>739</v>
      </c>
      <c r="C885" s="230">
        <v>160</v>
      </c>
      <c r="D885" s="231" t="s">
        <v>2748</v>
      </c>
      <c r="E885" s="231" t="s">
        <v>334</v>
      </c>
      <c r="F885" s="231" t="s">
        <v>335</v>
      </c>
      <c r="G885" s="232" t="s">
        <v>2505</v>
      </c>
      <c r="H885" s="233">
        <v>196</v>
      </c>
    </row>
    <row r="886" spans="2:8">
      <c r="B886" s="229" t="s">
        <v>738</v>
      </c>
      <c r="C886" s="230">
        <v>160</v>
      </c>
      <c r="D886" s="231" t="s">
        <v>2748</v>
      </c>
      <c r="E886" s="231" t="s">
        <v>336</v>
      </c>
      <c r="F886" s="231" t="s">
        <v>337</v>
      </c>
      <c r="G886" s="232" t="s">
        <v>2506</v>
      </c>
      <c r="H886" s="233">
        <v>227</v>
      </c>
    </row>
    <row r="887" spans="2:8">
      <c r="B887" s="229" t="s">
        <v>737</v>
      </c>
      <c r="C887" s="230">
        <v>160</v>
      </c>
      <c r="D887" s="231" t="s">
        <v>2748</v>
      </c>
      <c r="E887" s="231" t="s">
        <v>338</v>
      </c>
      <c r="F887" s="231" t="s">
        <v>339</v>
      </c>
      <c r="G887" s="232" t="s">
        <v>2507</v>
      </c>
      <c r="H887" s="233">
        <v>231</v>
      </c>
    </row>
    <row r="888" spans="2:8">
      <c r="B888" s="229" t="s">
        <v>736</v>
      </c>
      <c r="C888" s="230">
        <v>160</v>
      </c>
      <c r="D888" s="231" t="s">
        <v>2748</v>
      </c>
      <c r="E888" s="231" t="s">
        <v>340</v>
      </c>
      <c r="F888" s="231" t="s">
        <v>341</v>
      </c>
      <c r="G888" s="232" t="s">
        <v>2508</v>
      </c>
      <c r="H888" s="233">
        <v>258</v>
      </c>
    </row>
    <row r="889" spans="2:8">
      <c r="B889" s="229" t="s">
        <v>735</v>
      </c>
      <c r="C889" s="230">
        <v>160</v>
      </c>
      <c r="D889" s="231" t="s">
        <v>2748</v>
      </c>
      <c r="E889" s="231" t="s">
        <v>342</v>
      </c>
      <c r="F889" s="231" t="s">
        <v>343</v>
      </c>
      <c r="G889" s="232" t="s">
        <v>2509</v>
      </c>
      <c r="H889" s="233">
        <v>273</v>
      </c>
    </row>
    <row r="890" spans="2:8">
      <c r="B890" s="229" t="s">
        <v>734</v>
      </c>
      <c r="C890" s="230">
        <v>160</v>
      </c>
      <c r="D890" s="231" t="s">
        <v>2748</v>
      </c>
      <c r="E890" s="231" t="s">
        <v>344</v>
      </c>
      <c r="F890" s="231" t="s">
        <v>345</v>
      </c>
      <c r="G890" s="232" t="s">
        <v>2510</v>
      </c>
      <c r="H890" s="233">
        <v>290</v>
      </c>
    </row>
    <row r="891" spans="2:8">
      <c r="B891" s="229" t="s">
        <v>733</v>
      </c>
      <c r="C891" s="230">
        <v>160</v>
      </c>
      <c r="D891" s="231" t="s">
        <v>2748</v>
      </c>
      <c r="E891" s="231" t="s">
        <v>346</v>
      </c>
      <c r="F891" s="231" t="s">
        <v>347</v>
      </c>
      <c r="G891" s="232" t="s">
        <v>2511</v>
      </c>
      <c r="H891" s="233">
        <v>314</v>
      </c>
    </row>
    <row r="892" spans="2:8">
      <c r="B892" s="229" t="s">
        <v>732</v>
      </c>
      <c r="C892" s="230">
        <v>160</v>
      </c>
      <c r="D892" s="231" t="s">
        <v>2748</v>
      </c>
      <c r="E892" s="231" t="s">
        <v>348</v>
      </c>
      <c r="F892" s="231" t="s">
        <v>349</v>
      </c>
      <c r="G892" s="232" t="s">
        <v>2512</v>
      </c>
      <c r="H892" s="233">
        <v>352</v>
      </c>
    </row>
    <row r="893" spans="2:8">
      <c r="B893" s="229" t="s">
        <v>731</v>
      </c>
      <c r="C893" s="230">
        <v>160</v>
      </c>
      <c r="D893" s="231" t="s">
        <v>2748</v>
      </c>
      <c r="E893" s="231" t="s">
        <v>350</v>
      </c>
      <c r="F893" s="231" t="s">
        <v>351</v>
      </c>
      <c r="G893" s="232" t="s">
        <v>2513</v>
      </c>
      <c r="H893" s="233">
        <v>356</v>
      </c>
    </row>
    <row r="894" spans="2:8">
      <c r="B894" s="229" t="s">
        <v>730</v>
      </c>
      <c r="C894" s="230">
        <v>160</v>
      </c>
      <c r="D894" s="231" t="s">
        <v>2748</v>
      </c>
      <c r="E894" s="231" t="s">
        <v>352</v>
      </c>
      <c r="F894" s="231" t="s">
        <v>353</v>
      </c>
      <c r="G894" s="232" t="s">
        <v>2514</v>
      </c>
      <c r="H894" s="233">
        <v>453</v>
      </c>
    </row>
    <row r="895" spans="2:8">
      <c r="B895" s="229" t="s">
        <v>729</v>
      </c>
      <c r="C895" s="230">
        <v>160</v>
      </c>
      <c r="D895" s="231" t="s">
        <v>2749</v>
      </c>
      <c r="E895" s="231" t="s">
        <v>334</v>
      </c>
      <c r="F895" s="231" t="s">
        <v>335</v>
      </c>
      <c r="G895" s="232" t="s">
        <v>2515</v>
      </c>
      <c r="H895" s="233">
        <v>241</v>
      </c>
    </row>
    <row r="896" spans="2:8">
      <c r="B896" s="229" t="s">
        <v>728</v>
      </c>
      <c r="C896" s="230">
        <v>160</v>
      </c>
      <c r="D896" s="231" t="s">
        <v>2749</v>
      </c>
      <c r="E896" s="231" t="s">
        <v>336</v>
      </c>
      <c r="F896" s="231" t="s">
        <v>337</v>
      </c>
      <c r="G896" s="232" t="s">
        <v>2516</v>
      </c>
      <c r="H896" s="233">
        <v>286</v>
      </c>
    </row>
    <row r="897" spans="2:8">
      <c r="B897" s="229" t="s">
        <v>727</v>
      </c>
      <c r="C897" s="230">
        <v>160</v>
      </c>
      <c r="D897" s="231" t="s">
        <v>2749</v>
      </c>
      <c r="E897" s="231" t="s">
        <v>338</v>
      </c>
      <c r="F897" s="231" t="s">
        <v>339</v>
      </c>
      <c r="G897" s="232" t="s">
        <v>2517</v>
      </c>
      <c r="H897" s="233">
        <v>293</v>
      </c>
    </row>
    <row r="898" spans="2:8">
      <c r="B898" s="229" t="s">
        <v>726</v>
      </c>
      <c r="C898" s="230">
        <v>160</v>
      </c>
      <c r="D898" s="231" t="s">
        <v>2749</v>
      </c>
      <c r="E898" s="231" t="s">
        <v>340</v>
      </c>
      <c r="F898" s="231" t="s">
        <v>341</v>
      </c>
      <c r="G898" s="232" t="s">
        <v>2518</v>
      </c>
      <c r="H898" s="233">
        <v>332</v>
      </c>
    </row>
    <row r="899" spans="2:8">
      <c r="B899" s="229" t="s">
        <v>725</v>
      </c>
      <c r="C899" s="230">
        <v>160</v>
      </c>
      <c r="D899" s="231" t="s">
        <v>2749</v>
      </c>
      <c r="E899" s="231" t="s">
        <v>342</v>
      </c>
      <c r="F899" s="231" t="s">
        <v>343</v>
      </c>
      <c r="G899" s="232" t="s">
        <v>2519</v>
      </c>
      <c r="H899" s="233">
        <v>354</v>
      </c>
    </row>
    <row r="900" spans="2:8">
      <c r="B900" s="229" t="s">
        <v>724</v>
      </c>
      <c r="C900" s="230">
        <v>160</v>
      </c>
      <c r="D900" s="231" t="s">
        <v>2749</v>
      </c>
      <c r="E900" s="231" t="s">
        <v>344</v>
      </c>
      <c r="F900" s="231" t="s">
        <v>345</v>
      </c>
      <c r="G900" s="232" t="s">
        <v>2520</v>
      </c>
      <c r="H900" s="233">
        <v>378</v>
      </c>
    </row>
    <row r="901" spans="2:8">
      <c r="B901" s="229" t="s">
        <v>723</v>
      </c>
      <c r="C901" s="230">
        <v>160</v>
      </c>
      <c r="D901" s="231" t="s">
        <v>2749</v>
      </c>
      <c r="E901" s="231" t="s">
        <v>346</v>
      </c>
      <c r="F901" s="231" t="s">
        <v>347</v>
      </c>
      <c r="G901" s="232" t="s">
        <v>2521</v>
      </c>
      <c r="H901" s="233">
        <v>420</v>
      </c>
    </row>
    <row r="902" spans="2:8">
      <c r="B902" s="229" t="s">
        <v>722</v>
      </c>
      <c r="C902" s="230">
        <v>160</v>
      </c>
      <c r="D902" s="231" t="s">
        <v>2749</v>
      </c>
      <c r="E902" s="231" t="s">
        <v>348</v>
      </c>
      <c r="F902" s="231" t="s">
        <v>349</v>
      </c>
      <c r="G902" s="232" t="s">
        <v>2522</v>
      </c>
      <c r="H902" s="233">
        <v>493</v>
      </c>
    </row>
    <row r="903" spans="2:8">
      <c r="B903" s="229" t="s">
        <v>721</v>
      </c>
      <c r="C903" s="230">
        <v>160</v>
      </c>
      <c r="D903" s="231" t="s">
        <v>2749</v>
      </c>
      <c r="E903" s="231" t="s">
        <v>350</v>
      </c>
      <c r="F903" s="231" t="s">
        <v>351</v>
      </c>
      <c r="G903" s="232" t="s">
        <v>2523</v>
      </c>
      <c r="H903" s="233">
        <v>502</v>
      </c>
    </row>
    <row r="904" spans="2:8">
      <c r="B904" s="229" t="s">
        <v>720</v>
      </c>
      <c r="C904" s="230">
        <v>160</v>
      </c>
      <c r="D904" s="231" t="s">
        <v>2749</v>
      </c>
      <c r="E904" s="231" t="s">
        <v>352</v>
      </c>
      <c r="F904" s="231" t="s">
        <v>353</v>
      </c>
      <c r="G904" s="232" t="s">
        <v>2524</v>
      </c>
      <c r="H904" s="233">
        <v>665</v>
      </c>
    </row>
    <row r="905" spans="2:8">
      <c r="B905" s="229" t="s">
        <v>719</v>
      </c>
      <c r="C905" s="230">
        <v>160</v>
      </c>
      <c r="D905" s="231" t="s">
        <v>2750</v>
      </c>
      <c r="E905" s="231" t="s">
        <v>334</v>
      </c>
      <c r="F905" s="231" t="s">
        <v>335</v>
      </c>
      <c r="G905" s="232" t="s">
        <v>2525</v>
      </c>
      <c r="H905" s="233">
        <v>304</v>
      </c>
    </row>
    <row r="906" spans="2:8">
      <c r="B906" s="229" t="s">
        <v>718</v>
      </c>
      <c r="C906" s="230">
        <v>160</v>
      </c>
      <c r="D906" s="231" t="s">
        <v>2750</v>
      </c>
      <c r="E906" s="231" t="s">
        <v>336</v>
      </c>
      <c r="F906" s="231" t="s">
        <v>337</v>
      </c>
      <c r="G906" s="232" t="s">
        <v>2526</v>
      </c>
      <c r="H906" s="233">
        <v>371</v>
      </c>
    </row>
    <row r="907" spans="2:8">
      <c r="B907" s="229" t="s">
        <v>717</v>
      </c>
      <c r="C907" s="230">
        <v>160</v>
      </c>
      <c r="D907" s="231" t="s">
        <v>2750</v>
      </c>
      <c r="E907" s="231" t="s">
        <v>338</v>
      </c>
      <c r="F907" s="231" t="s">
        <v>339</v>
      </c>
      <c r="G907" s="232" t="s">
        <v>2527</v>
      </c>
      <c r="H907" s="233">
        <v>380</v>
      </c>
    </row>
    <row r="908" spans="2:8">
      <c r="B908" s="229" t="s">
        <v>716</v>
      </c>
      <c r="C908" s="230">
        <v>160</v>
      </c>
      <c r="D908" s="231" t="s">
        <v>2750</v>
      </c>
      <c r="E908" s="231" t="s">
        <v>340</v>
      </c>
      <c r="F908" s="231" t="s">
        <v>341</v>
      </c>
      <c r="G908" s="232" t="s">
        <v>2528</v>
      </c>
      <c r="H908" s="233">
        <v>449</v>
      </c>
    </row>
    <row r="909" spans="2:8">
      <c r="B909" s="229" t="s">
        <v>715</v>
      </c>
      <c r="C909" s="230">
        <v>160</v>
      </c>
      <c r="D909" s="231" t="s">
        <v>2750</v>
      </c>
      <c r="E909" s="231" t="s">
        <v>342</v>
      </c>
      <c r="F909" s="231" t="s">
        <v>343</v>
      </c>
      <c r="G909" s="232" t="s">
        <v>2529</v>
      </c>
      <c r="H909" s="233">
        <v>491</v>
      </c>
    </row>
    <row r="910" spans="2:8">
      <c r="B910" s="229" t="s">
        <v>714</v>
      </c>
      <c r="C910" s="230">
        <v>160</v>
      </c>
      <c r="D910" s="231" t="s">
        <v>2750</v>
      </c>
      <c r="E910" s="231" t="s">
        <v>344</v>
      </c>
      <c r="F910" s="231" t="s">
        <v>345</v>
      </c>
      <c r="G910" s="232" t="s">
        <v>2530</v>
      </c>
      <c r="H910" s="233">
        <v>538</v>
      </c>
    </row>
    <row r="911" spans="2:8">
      <c r="B911" s="229" t="s">
        <v>713</v>
      </c>
      <c r="C911" s="230">
        <v>160</v>
      </c>
      <c r="D911" s="231" t="s">
        <v>2750</v>
      </c>
      <c r="E911" s="231" t="s">
        <v>346</v>
      </c>
      <c r="F911" s="231" t="s">
        <v>347</v>
      </c>
      <c r="G911" s="232" t="s">
        <v>2531</v>
      </c>
      <c r="H911" s="233">
        <v>609</v>
      </c>
    </row>
    <row r="912" spans="2:8">
      <c r="B912" s="229" t="s">
        <v>712</v>
      </c>
      <c r="C912" s="230">
        <v>160</v>
      </c>
      <c r="D912" s="231" t="s">
        <v>2750</v>
      </c>
      <c r="E912" s="231" t="s">
        <v>348</v>
      </c>
      <c r="F912" s="231" t="s">
        <v>349</v>
      </c>
      <c r="G912" s="232" t="s">
        <v>2532</v>
      </c>
      <c r="H912" s="233">
        <v>716</v>
      </c>
    </row>
    <row r="913" spans="2:8">
      <c r="B913" s="229" t="s">
        <v>711</v>
      </c>
      <c r="C913" s="230">
        <v>160</v>
      </c>
      <c r="D913" s="231" t="s">
        <v>2750</v>
      </c>
      <c r="E913" s="231" t="s">
        <v>350</v>
      </c>
      <c r="F913" s="231" t="s">
        <v>351</v>
      </c>
      <c r="G913" s="232" t="s">
        <v>2533</v>
      </c>
      <c r="H913" s="233">
        <v>728</v>
      </c>
    </row>
    <row r="914" spans="2:8">
      <c r="B914" s="229" t="s">
        <v>710</v>
      </c>
      <c r="C914" s="230">
        <v>160</v>
      </c>
      <c r="D914" s="231" t="s">
        <v>2750</v>
      </c>
      <c r="E914" s="231" t="s">
        <v>352</v>
      </c>
      <c r="F914" s="231" t="s">
        <v>353</v>
      </c>
      <c r="G914" s="232" t="s">
        <v>2534</v>
      </c>
      <c r="H914" s="233">
        <v>965</v>
      </c>
    </row>
    <row r="915" spans="2:8">
      <c r="B915" s="229" t="s">
        <v>709</v>
      </c>
      <c r="C915" s="230">
        <v>160</v>
      </c>
      <c r="D915" s="231" t="s">
        <v>2751</v>
      </c>
      <c r="E915" s="231" t="s">
        <v>334</v>
      </c>
      <c r="F915" s="231" t="s">
        <v>335</v>
      </c>
      <c r="G915" s="232" t="s">
        <v>2535</v>
      </c>
      <c r="H915" s="233">
        <v>382</v>
      </c>
    </row>
    <row r="916" spans="2:8">
      <c r="B916" s="229" t="s">
        <v>708</v>
      </c>
      <c r="C916" s="230">
        <v>160</v>
      </c>
      <c r="D916" s="231" t="s">
        <v>2751</v>
      </c>
      <c r="E916" s="231" t="s">
        <v>336</v>
      </c>
      <c r="F916" s="231" t="s">
        <v>337</v>
      </c>
      <c r="G916" s="232" t="s">
        <v>2536</v>
      </c>
      <c r="H916" s="233">
        <v>499</v>
      </c>
    </row>
    <row r="917" spans="2:8">
      <c r="B917" s="229" t="s">
        <v>707</v>
      </c>
      <c r="C917" s="230">
        <v>160</v>
      </c>
      <c r="D917" s="231" t="s">
        <v>2751</v>
      </c>
      <c r="E917" s="231" t="s">
        <v>338</v>
      </c>
      <c r="F917" s="231" t="s">
        <v>339</v>
      </c>
      <c r="G917" s="232" t="s">
        <v>2537</v>
      </c>
      <c r="H917" s="233">
        <v>516</v>
      </c>
    </row>
    <row r="918" spans="2:8">
      <c r="B918" s="229" t="s">
        <v>706</v>
      </c>
      <c r="C918" s="230">
        <v>160</v>
      </c>
      <c r="D918" s="231" t="s">
        <v>2751</v>
      </c>
      <c r="E918" s="231" t="s">
        <v>340</v>
      </c>
      <c r="F918" s="231" t="s">
        <v>341</v>
      </c>
      <c r="G918" s="232" t="s">
        <v>2538</v>
      </c>
      <c r="H918" s="233">
        <v>622</v>
      </c>
    </row>
    <row r="919" spans="2:8">
      <c r="B919" s="229" t="s">
        <v>705</v>
      </c>
      <c r="C919" s="230">
        <v>160</v>
      </c>
      <c r="D919" s="231" t="s">
        <v>2751</v>
      </c>
      <c r="E919" s="231" t="s">
        <v>342</v>
      </c>
      <c r="F919" s="231" t="s">
        <v>343</v>
      </c>
      <c r="G919" s="232" t="s">
        <v>2539</v>
      </c>
      <c r="H919" s="233">
        <v>679</v>
      </c>
    </row>
    <row r="920" spans="2:8">
      <c r="B920" s="229" t="s">
        <v>704</v>
      </c>
      <c r="C920" s="230">
        <v>160</v>
      </c>
      <c r="D920" s="231" t="s">
        <v>2751</v>
      </c>
      <c r="E920" s="231" t="s">
        <v>344</v>
      </c>
      <c r="F920" s="231" t="s">
        <v>345</v>
      </c>
      <c r="G920" s="232" t="s">
        <v>2540</v>
      </c>
      <c r="H920" s="233">
        <v>745</v>
      </c>
    </row>
    <row r="921" spans="2:8">
      <c r="B921" s="229" t="s">
        <v>703</v>
      </c>
      <c r="C921" s="230">
        <v>160</v>
      </c>
      <c r="D921" s="231" t="s">
        <v>2751</v>
      </c>
      <c r="E921" s="231" t="s">
        <v>346</v>
      </c>
      <c r="F921" s="231" t="s">
        <v>347</v>
      </c>
      <c r="G921" s="232" t="s">
        <v>2541</v>
      </c>
      <c r="H921" s="233">
        <v>843</v>
      </c>
    </row>
    <row r="922" spans="2:8">
      <c r="B922" s="229" t="s">
        <v>702</v>
      </c>
      <c r="C922" s="230">
        <v>160</v>
      </c>
      <c r="D922" s="231" t="s">
        <v>2751</v>
      </c>
      <c r="E922" s="231" t="s">
        <v>348</v>
      </c>
      <c r="F922" s="231" t="s">
        <v>349</v>
      </c>
      <c r="G922" s="232" t="s">
        <v>2542</v>
      </c>
      <c r="H922" s="233">
        <v>990</v>
      </c>
    </row>
    <row r="923" spans="2:8">
      <c r="B923" s="229" t="s">
        <v>701</v>
      </c>
      <c r="C923" s="230">
        <v>160</v>
      </c>
      <c r="D923" s="231" t="s">
        <v>2751</v>
      </c>
      <c r="E923" s="231" t="s">
        <v>350</v>
      </c>
      <c r="F923" s="231" t="s">
        <v>351</v>
      </c>
      <c r="G923" s="232" t="s">
        <v>2543</v>
      </c>
      <c r="H923" s="233">
        <v>1007</v>
      </c>
    </row>
    <row r="924" spans="2:8">
      <c r="B924" s="229" t="s">
        <v>700</v>
      </c>
      <c r="C924" s="230">
        <v>160</v>
      </c>
      <c r="D924" s="231" t="s">
        <v>2751</v>
      </c>
      <c r="E924" s="231" t="s">
        <v>352</v>
      </c>
      <c r="F924" s="231" t="s">
        <v>353</v>
      </c>
      <c r="G924" s="232" t="s">
        <v>2544</v>
      </c>
      <c r="H924" s="233">
        <v>1335</v>
      </c>
    </row>
    <row r="925" spans="2:8">
      <c r="B925" s="229" t="s">
        <v>699</v>
      </c>
      <c r="C925" s="230">
        <v>160</v>
      </c>
      <c r="D925" s="231" t="s">
        <v>2752</v>
      </c>
      <c r="E925" s="231" t="s">
        <v>334</v>
      </c>
      <c r="F925" s="231" t="s">
        <v>335</v>
      </c>
      <c r="G925" s="232" t="s">
        <v>2545</v>
      </c>
      <c r="H925" s="233">
        <v>542</v>
      </c>
    </row>
    <row r="926" spans="2:8">
      <c r="B926" s="229" t="s">
        <v>698</v>
      </c>
      <c r="C926" s="230">
        <v>160</v>
      </c>
      <c r="D926" s="231" t="s">
        <v>2752</v>
      </c>
      <c r="E926" s="231" t="s">
        <v>336</v>
      </c>
      <c r="F926" s="231" t="s">
        <v>337</v>
      </c>
      <c r="G926" s="232" t="s">
        <v>2546</v>
      </c>
      <c r="H926" s="233">
        <v>719</v>
      </c>
    </row>
    <row r="927" spans="2:8">
      <c r="B927" s="229" t="s">
        <v>697</v>
      </c>
      <c r="C927" s="230">
        <v>160</v>
      </c>
      <c r="D927" s="231" t="s">
        <v>2752</v>
      </c>
      <c r="E927" s="231" t="s">
        <v>338</v>
      </c>
      <c r="F927" s="231" t="s">
        <v>339</v>
      </c>
      <c r="G927" s="232" t="s">
        <v>2547</v>
      </c>
      <c r="H927" s="233">
        <v>744</v>
      </c>
    </row>
    <row r="928" spans="2:8">
      <c r="B928" s="229" t="s">
        <v>696</v>
      </c>
      <c r="C928" s="230">
        <v>160</v>
      </c>
      <c r="D928" s="231" t="s">
        <v>2752</v>
      </c>
      <c r="E928" s="231" t="s">
        <v>340</v>
      </c>
      <c r="F928" s="231" t="s">
        <v>341</v>
      </c>
      <c r="G928" s="232" t="s">
        <v>2548</v>
      </c>
      <c r="H928" s="233">
        <v>895</v>
      </c>
    </row>
    <row r="929" spans="2:8">
      <c r="B929" s="229" t="s">
        <v>695</v>
      </c>
      <c r="C929" s="230">
        <v>160</v>
      </c>
      <c r="D929" s="231" t="s">
        <v>2752</v>
      </c>
      <c r="E929" s="231" t="s">
        <v>342</v>
      </c>
      <c r="F929" s="231" t="s">
        <v>343</v>
      </c>
      <c r="G929" s="232" t="s">
        <v>2549</v>
      </c>
      <c r="H929" s="233">
        <v>980</v>
      </c>
    </row>
    <row r="930" spans="2:8">
      <c r="B930" s="229" t="s">
        <v>694</v>
      </c>
      <c r="C930" s="230">
        <v>160</v>
      </c>
      <c r="D930" s="231" t="s">
        <v>2752</v>
      </c>
      <c r="E930" s="231" t="s">
        <v>344</v>
      </c>
      <c r="F930" s="231" t="s">
        <v>345</v>
      </c>
      <c r="G930" s="232" t="s">
        <v>2550</v>
      </c>
      <c r="H930" s="233">
        <v>1071</v>
      </c>
    </row>
    <row r="931" spans="2:8">
      <c r="B931" s="229" t="s">
        <v>693</v>
      </c>
      <c r="C931" s="230">
        <v>160</v>
      </c>
      <c r="D931" s="231" t="s">
        <v>2752</v>
      </c>
      <c r="E931" s="231" t="s">
        <v>346</v>
      </c>
      <c r="F931" s="231" t="s">
        <v>347</v>
      </c>
      <c r="G931" s="232" t="s">
        <v>2551</v>
      </c>
      <c r="H931" s="233">
        <v>1215</v>
      </c>
    </row>
    <row r="932" spans="2:8">
      <c r="B932" s="229" t="s">
        <v>692</v>
      </c>
      <c r="C932" s="230">
        <v>160</v>
      </c>
      <c r="D932" s="231" t="s">
        <v>2752</v>
      </c>
      <c r="E932" s="231" t="s">
        <v>348</v>
      </c>
      <c r="F932" s="231" t="s">
        <v>349</v>
      </c>
      <c r="G932" s="232" t="s">
        <v>2552</v>
      </c>
      <c r="H932" s="233">
        <v>1424</v>
      </c>
    </row>
    <row r="933" spans="2:8">
      <c r="B933" s="229" t="s">
        <v>691</v>
      </c>
      <c r="C933" s="230">
        <v>160</v>
      </c>
      <c r="D933" s="231" t="s">
        <v>2752</v>
      </c>
      <c r="E933" s="231" t="s">
        <v>350</v>
      </c>
      <c r="F933" s="231" t="s">
        <v>351</v>
      </c>
      <c r="G933" s="232" t="s">
        <v>2553</v>
      </c>
      <c r="H933" s="233">
        <v>1450</v>
      </c>
    </row>
    <row r="934" spans="2:8">
      <c r="B934" s="229" t="s">
        <v>690</v>
      </c>
      <c r="C934" s="230">
        <v>160</v>
      </c>
      <c r="D934" s="231" t="s">
        <v>2752</v>
      </c>
      <c r="E934" s="231" t="s">
        <v>352</v>
      </c>
      <c r="F934" s="231" t="s">
        <v>353</v>
      </c>
      <c r="G934" s="232" t="s">
        <v>2554</v>
      </c>
      <c r="H934" s="233">
        <v>1920</v>
      </c>
    </row>
    <row r="935" spans="2:8">
      <c r="B935" s="229" t="s">
        <v>689</v>
      </c>
      <c r="C935" s="230">
        <v>160</v>
      </c>
      <c r="D935" s="231" t="s">
        <v>2753</v>
      </c>
      <c r="E935" s="231" t="s">
        <v>334</v>
      </c>
      <c r="F935" s="231" t="s">
        <v>335</v>
      </c>
      <c r="G935" s="232" t="s">
        <v>2555</v>
      </c>
      <c r="H935" s="233">
        <v>719</v>
      </c>
    </row>
    <row r="936" spans="2:8">
      <c r="B936" s="229" t="s">
        <v>688</v>
      </c>
      <c r="C936" s="230">
        <v>160</v>
      </c>
      <c r="D936" s="231" t="s">
        <v>2753</v>
      </c>
      <c r="E936" s="231" t="s">
        <v>336</v>
      </c>
      <c r="F936" s="231" t="s">
        <v>337</v>
      </c>
      <c r="G936" s="232" t="s">
        <v>2556</v>
      </c>
      <c r="H936" s="233">
        <v>954</v>
      </c>
    </row>
    <row r="937" spans="2:8">
      <c r="B937" s="229" t="s">
        <v>687</v>
      </c>
      <c r="C937" s="230">
        <v>160</v>
      </c>
      <c r="D937" s="231" t="s">
        <v>2753</v>
      </c>
      <c r="E937" s="231" t="s">
        <v>338</v>
      </c>
      <c r="F937" s="231" t="s">
        <v>339</v>
      </c>
      <c r="G937" s="232" t="s">
        <v>2557</v>
      </c>
      <c r="H937" s="233">
        <v>987</v>
      </c>
    </row>
    <row r="938" spans="2:8">
      <c r="B938" s="229" t="s">
        <v>686</v>
      </c>
      <c r="C938" s="230">
        <v>160</v>
      </c>
      <c r="D938" s="231" t="s">
        <v>2753</v>
      </c>
      <c r="E938" s="231" t="s">
        <v>340</v>
      </c>
      <c r="F938" s="231" t="s">
        <v>341</v>
      </c>
      <c r="G938" s="232" t="s">
        <v>2558</v>
      </c>
      <c r="H938" s="233">
        <v>1188</v>
      </c>
    </row>
    <row r="939" spans="2:8">
      <c r="B939" s="229" t="s">
        <v>685</v>
      </c>
      <c r="C939" s="230">
        <v>160</v>
      </c>
      <c r="D939" s="231" t="s">
        <v>2753</v>
      </c>
      <c r="E939" s="231" t="s">
        <v>342</v>
      </c>
      <c r="F939" s="231" t="s">
        <v>343</v>
      </c>
      <c r="G939" s="232" t="s">
        <v>2559</v>
      </c>
      <c r="H939" s="233">
        <v>1300</v>
      </c>
    </row>
    <row r="940" spans="2:8">
      <c r="B940" s="229" t="s">
        <v>684</v>
      </c>
      <c r="C940" s="230">
        <v>160</v>
      </c>
      <c r="D940" s="231" t="s">
        <v>2753</v>
      </c>
      <c r="E940" s="231" t="s">
        <v>344</v>
      </c>
      <c r="F940" s="231" t="s">
        <v>345</v>
      </c>
      <c r="G940" s="232" t="s">
        <v>2560</v>
      </c>
      <c r="H940" s="233">
        <v>1423</v>
      </c>
    </row>
    <row r="941" spans="2:8">
      <c r="B941" s="229" t="s">
        <v>683</v>
      </c>
      <c r="C941" s="230">
        <v>160</v>
      </c>
      <c r="D941" s="231" t="s">
        <v>2753</v>
      </c>
      <c r="E941" s="231" t="s">
        <v>346</v>
      </c>
      <c r="F941" s="231" t="s">
        <v>347</v>
      </c>
      <c r="G941" s="232" t="s">
        <v>2561</v>
      </c>
      <c r="H941" s="233">
        <v>1612</v>
      </c>
    </row>
    <row r="942" spans="2:8">
      <c r="B942" s="229" t="s">
        <v>682</v>
      </c>
      <c r="C942" s="230">
        <v>160</v>
      </c>
      <c r="D942" s="231" t="s">
        <v>2753</v>
      </c>
      <c r="E942" s="231" t="s">
        <v>348</v>
      </c>
      <c r="F942" s="231" t="s">
        <v>349</v>
      </c>
      <c r="G942" s="232" t="s">
        <v>2562</v>
      </c>
      <c r="H942" s="233">
        <v>1892</v>
      </c>
    </row>
    <row r="943" spans="2:8">
      <c r="B943" s="229" t="s">
        <v>681</v>
      </c>
      <c r="C943" s="230">
        <v>160</v>
      </c>
      <c r="D943" s="231" t="s">
        <v>2753</v>
      </c>
      <c r="E943" s="231" t="s">
        <v>350</v>
      </c>
      <c r="F943" s="231" t="s">
        <v>351</v>
      </c>
      <c r="G943" s="232" t="s">
        <v>2563</v>
      </c>
      <c r="H943" s="233">
        <v>1925</v>
      </c>
    </row>
    <row r="944" spans="2:8">
      <c r="B944" s="229" t="s">
        <v>680</v>
      </c>
      <c r="C944" s="230">
        <v>160</v>
      </c>
      <c r="D944" s="231" t="s">
        <v>2753</v>
      </c>
      <c r="E944" s="231" t="s">
        <v>352</v>
      </c>
      <c r="F944" s="231" t="s">
        <v>353</v>
      </c>
      <c r="G944" s="232" t="s">
        <v>2564</v>
      </c>
      <c r="H944" s="233">
        <v>2551</v>
      </c>
    </row>
    <row r="945" spans="2:8">
      <c r="B945" s="229" t="s">
        <v>679</v>
      </c>
      <c r="C945" s="230">
        <v>160</v>
      </c>
      <c r="D945" s="231" t="s">
        <v>2754</v>
      </c>
      <c r="E945" s="231" t="s">
        <v>334</v>
      </c>
      <c r="F945" s="231" t="s">
        <v>335</v>
      </c>
      <c r="G945" s="232" t="s">
        <v>2565</v>
      </c>
      <c r="H945" s="233">
        <v>1029</v>
      </c>
    </row>
    <row r="946" spans="2:8">
      <c r="B946" s="229" t="s">
        <v>678</v>
      </c>
      <c r="C946" s="230">
        <v>160</v>
      </c>
      <c r="D946" s="231" t="s">
        <v>2754</v>
      </c>
      <c r="E946" s="231" t="s">
        <v>336</v>
      </c>
      <c r="F946" s="231" t="s">
        <v>337</v>
      </c>
      <c r="G946" s="232" t="s">
        <v>2566</v>
      </c>
      <c r="H946" s="233">
        <v>1363</v>
      </c>
    </row>
    <row r="947" spans="2:8">
      <c r="B947" s="229" t="s">
        <v>677</v>
      </c>
      <c r="C947" s="230">
        <v>160</v>
      </c>
      <c r="D947" s="231" t="s">
        <v>2754</v>
      </c>
      <c r="E947" s="231" t="s">
        <v>338</v>
      </c>
      <c r="F947" s="231" t="s">
        <v>339</v>
      </c>
      <c r="G947" s="232" t="s">
        <v>2567</v>
      </c>
      <c r="H947" s="233">
        <v>1413</v>
      </c>
    </row>
    <row r="948" spans="2:8">
      <c r="B948" s="229" t="s">
        <v>676</v>
      </c>
      <c r="C948" s="230">
        <v>160</v>
      </c>
      <c r="D948" s="231" t="s">
        <v>2754</v>
      </c>
      <c r="E948" s="231" t="s">
        <v>340</v>
      </c>
      <c r="F948" s="231" t="s">
        <v>341</v>
      </c>
      <c r="G948" s="232" t="s">
        <v>2568</v>
      </c>
      <c r="H948" s="233">
        <v>1698</v>
      </c>
    </row>
    <row r="949" spans="2:8">
      <c r="B949" s="229" t="s">
        <v>675</v>
      </c>
      <c r="C949" s="230">
        <v>160</v>
      </c>
      <c r="D949" s="231" t="s">
        <v>2754</v>
      </c>
      <c r="E949" s="231" t="s">
        <v>342</v>
      </c>
      <c r="F949" s="231" t="s">
        <v>343</v>
      </c>
      <c r="G949" s="232" t="s">
        <v>2569</v>
      </c>
      <c r="H949" s="233">
        <v>1859</v>
      </c>
    </row>
    <row r="950" spans="2:8">
      <c r="B950" s="229" t="s">
        <v>674</v>
      </c>
      <c r="C950" s="230">
        <v>160</v>
      </c>
      <c r="D950" s="231" t="s">
        <v>2754</v>
      </c>
      <c r="E950" s="231" t="s">
        <v>344</v>
      </c>
      <c r="F950" s="231" t="s">
        <v>345</v>
      </c>
      <c r="G950" s="232" t="s">
        <v>2570</v>
      </c>
      <c r="H950" s="233">
        <v>2032</v>
      </c>
    </row>
    <row r="951" spans="2:8">
      <c r="B951" s="229" t="s">
        <v>673</v>
      </c>
      <c r="C951" s="230">
        <v>160</v>
      </c>
      <c r="D951" s="231" t="s">
        <v>2754</v>
      </c>
      <c r="E951" s="231" t="s">
        <v>346</v>
      </c>
      <c r="F951" s="231" t="s">
        <v>347</v>
      </c>
      <c r="G951" s="232" t="s">
        <v>2571</v>
      </c>
      <c r="H951" s="233">
        <v>2305</v>
      </c>
    </row>
    <row r="952" spans="2:8">
      <c r="B952" s="229" t="s">
        <v>672</v>
      </c>
      <c r="C952" s="230">
        <v>160</v>
      </c>
      <c r="D952" s="231" t="s">
        <v>2754</v>
      </c>
      <c r="E952" s="231" t="s">
        <v>348</v>
      </c>
      <c r="F952" s="231" t="s">
        <v>349</v>
      </c>
      <c r="G952" s="232" t="s">
        <v>2572</v>
      </c>
      <c r="H952" s="233">
        <v>2701</v>
      </c>
    </row>
    <row r="953" spans="2:8">
      <c r="B953" s="229" t="s">
        <v>671</v>
      </c>
      <c r="C953" s="230">
        <v>160</v>
      </c>
      <c r="D953" s="231" t="s">
        <v>2754</v>
      </c>
      <c r="E953" s="231" t="s">
        <v>350</v>
      </c>
      <c r="F953" s="231" t="s">
        <v>351</v>
      </c>
      <c r="G953" s="232" t="s">
        <v>2573</v>
      </c>
      <c r="H953" s="233">
        <v>2751</v>
      </c>
    </row>
    <row r="954" spans="2:8">
      <c r="B954" s="229" t="s">
        <v>670</v>
      </c>
      <c r="C954" s="230">
        <v>160</v>
      </c>
      <c r="D954" s="231" t="s">
        <v>2754</v>
      </c>
      <c r="E954" s="231" t="s">
        <v>352</v>
      </c>
      <c r="F954" s="231" t="s">
        <v>353</v>
      </c>
      <c r="G954" s="232" t="s">
        <v>2574</v>
      </c>
      <c r="H954" s="233">
        <v>3643</v>
      </c>
    </row>
    <row r="955" spans="2:8">
      <c r="B955" s="229" t="s">
        <v>669</v>
      </c>
      <c r="C955" s="230">
        <v>160</v>
      </c>
      <c r="D955" s="231" t="s">
        <v>2755</v>
      </c>
      <c r="E955" s="231" t="s">
        <v>334</v>
      </c>
      <c r="F955" s="231" t="s">
        <v>335</v>
      </c>
      <c r="G955" s="232" t="s">
        <v>2575</v>
      </c>
      <c r="H955" s="233">
        <v>1205</v>
      </c>
    </row>
    <row r="956" spans="2:8">
      <c r="B956" s="229" t="s">
        <v>668</v>
      </c>
      <c r="C956" s="230">
        <v>160</v>
      </c>
      <c r="D956" s="231" t="s">
        <v>2755</v>
      </c>
      <c r="E956" s="231" t="s">
        <v>336</v>
      </c>
      <c r="F956" s="231" t="s">
        <v>337</v>
      </c>
      <c r="G956" s="232" t="s">
        <v>2576</v>
      </c>
      <c r="H956" s="233">
        <v>1596</v>
      </c>
    </row>
    <row r="957" spans="2:8">
      <c r="B957" s="229" t="s">
        <v>667</v>
      </c>
      <c r="C957" s="230">
        <v>160</v>
      </c>
      <c r="D957" s="231" t="s">
        <v>2755</v>
      </c>
      <c r="E957" s="231" t="s">
        <v>338</v>
      </c>
      <c r="F957" s="231" t="s">
        <v>339</v>
      </c>
      <c r="G957" s="232" t="s">
        <v>2577</v>
      </c>
      <c r="H957" s="233">
        <v>1655</v>
      </c>
    </row>
    <row r="958" spans="2:8">
      <c r="B958" s="229" t="s">
        <v>666</v>
      </c>
      <c r="C958" s="230">
        <v>160</v>
      </c>
      <c r="D958" s="231" t="s">
        <v>2755</v>
      </c>
      <c r="E958" s="231" t="s">
        <v>340</v>
      </c>
      <c r="F958" s="231" t="s">
        <v>341</v>
      </c>
      <c r="G958" s="232" t="s">
        <v>2578</v>
      </c>
      <c r="H958" s="233">
        <v>1988</v>
      </c>
    </row>
    <row r="959" spans="2:8">
      <c r="B959" s="229" t="s">
        <v>665</v>
      </c>
      <c r="C959" s="230">
        <v>160</v>
      </c>
      <c r="D959" s="231" t="s">
        <v>2755</v>
      </c>
      <c r="E959" s="231" t="s">
        <v>342</v>
      </c>
      <c r="F959" s="231" t="s">
        <v>343</v>
      </c>
      <c r="G959" s="232" t="s">
        <v>2579</v>
      </c>
      <c r="H959" s="233">
        <v>2177</v>
      </c>
    </row>
    <row r="960" spans="2:8">
      <c r="B960" s="229" t="s">
        <v>664</v>
      </c>
      <c r="C960" s="230">
        <v>160</v>
      </c>
      <c r="D960" s="231" t="s">
        <v>2755</v>
      </c>
      <c r="E960" s="231" t="s">
        <v>344</v>
      </c>
      <c r="F960" s="231" t="s">
        <v>345</v>
      </c>
      <c r="G960" s="232" t="s">
        <v>2580</v>
      </c>
      <c r="H960" s="233">
        <v>2379</v>
      </c>
    </row>
    <row r="961" spans="2:8">
      <c r="B961" s="229" t="s">
        <v>663</v>
      </c>
      <c r="C961" s="230">
        <v>160</v>
      </c>
      <c r="D961" s="231" t="s">
        <v>2755</v>
      </c>
      <c r="E961" s="231" t="s">
        <v>346</v>
      </c>
      <c r="F961" s="231" t="s">
        <v>347</v>
      </c>
      <c r="G961" s="232" t="s">
        <v>2581</v>
      </c>
      <c r="H961" s="233">
        <v>2699</v>
      </c>
    </row>
    <row r="962" spans="2:8">
      <c r="B962" s="229" t="s">
        <v>662</v>
      </c>
      <c r="C962" s="230">
        <v>160</v>
      </c>
      <c r="D962" s="231" t="s">
        <v>2755</v>
      </c>
      <c r="E962" s="231" t="s">
        <v>348</v>
      </c>
      <c r="F962" s="231" t="s">
        <v>349</v>
      </c>
      <c r="G962" s="232" t="s">
        <v>2582</v>
      </c>
      <c r="H962" s="233">
        <v>3162</v>
      </c>
    </row>
    <row r="963" spans="2:8">
      <c r="B963" s="229" t="s">
        <v>661</v>
      </c>
      <c r="C963" s="230">
        <v>160</v>
      </c>
      <c r="D963" s="231" t="s">
        <v>2755</v>
      </c>
      <c r="E963" s="231" t="s">
        <v>350</v>
      </c>
      <c r="F963" s="231" t="s">
        <v>351</v>
      </c>
      <c r="G963" s="232" t="s">
        <v>2583</v>
      </c>
      <c r="H963" s="233">
        <v>3221</v>
      </c>
    </row>
    <row r="964" spans="2:8">
      <c r="B964" s="229" t="s">
        <v>660</v>
      </c>
      <c r="C964" s="230">
        <v>160</v>
      </c>
      <c r="D964" s="231" t="s">
        <v>2755</v>
      </c>
      <c r="E964" s="231" t="s">
        <v>352</v>
      </c>
      <c r="F964" s="231" t="s">
        <v>353</v>
      </c>
      <c r="G964" s="232" t="s">
        <v>2584</v>
      </c>
      <c r="H964" s="233">
        <v>4264</v>
      </c>
    </row>
    <row r="965" spans="2:8">
      <c r="B965" s="229" t="s">
        <v>659</v>
      </c>
      <c r="C965" s="230">
        <v>200</v>
      </c>
      <c r="D965" s="231" t="s">
        <v>2748</v>
      </c>
      <c r="E965" s="231" t="s">
        <v>354</v>
      </c>
      <c r="F965" s="231" t="s">
        <v>355</v>
      </c>
      <c r="G965" s="232" t="s">
        <v>2585</v>
      </c>
      <c r="H965" s="233">
        <v>186</v>
      </c>
    </row>
    <row r="966" spans="2:8">
      <c r="B966" s="229" t="s">
        <v>658</v>
      </c>
      <c r="C966" s="230">
        <v>200</v>
      </c>
      <c r="D966" s="231" t="s">
        <v>2748</v>
      </c>
      <c r="E966" s="231" t="s">
        <v>356</v>
      </c>
      <c r="F966" s="231" t="s">
        <v>357</v>
      </c>
      <c r="G966" s="232" t="s">
        <v>2586</v>
      </c>
      <c r="H966" s="233">
        <v>207</v>
      </c>
    </row>
    <row r="967" spans="2:8">
      <c r="B967" s="229" t="s">
        <v>657</v>
      </c>
      <c r="C967" s="230">
        <v>200</v>
      </c>
      <c r="D967" s="231" t="s">
        <v>2748</v>
      </c>
      <c r="E967" s="231" t="s">
        <v>358</v>
      </c>
      <c r="F967" s="231" t="s">
        <v>359</v>
      </c>
      <c r="G967" s="232" t="s">
        <v>2587</v>
      </c>
      <c r="H967" s="233">
        <v>218</v>
      </c>
    </row>
    <row r="968" spans="2:8">
      <c r="B968" s="229" t="s">
        <v>656</v>
      </c>
      <c r="C968" s="230">
        <v>200</v>
      </c>
      <c r="D968" s="231" t="s">
        <v>2748</v>
      </c>
      <c r="E968" s="231" t="s">
        <v>360</v>
      </c>
      <c r="F968" s="231" t="s">
        <v>361</v>
      </c>
      <c r="G968" s="232" t="s">
        <v>2588</v>
      </c>
      <c r="H968" s="233">
        <v>227</v>
      </c>
    </row>
    <row r="969" spans="2:8">
      <c r="B969" s="229" t="s">
        <v>655</v>
      </c>
      <c r="C969" s="230">
        <v>200</v>
      </c>
      <c r="D969" s="231" t="s">
        <v>2748</v>
      </c>
      <c r="E969" s="231" t="s">
        <v>362</v>
      </c>
      <c r="F969" s="231" t="s">
        <v>363</v>
      </c>
      <c r="G969" s="232" t="s">
        <v>2589</v>
      </c>
      <c r="H969" s="233">
        <v>245</v>
      </c>
    </row>
    <row r="970" spans="2:8">
      <c r="B970" s="229" t="s">
        <v>654</v>
      </c>
      <c r="C970" s="230">
        <v>200</v>
      </c>
      <c r="D970" s="231" t="s">
        <v>2748</v>
      </c>
      <c r="E970" s="231" t="s">
        <v>364</v>
      </c>
      <c r="F970" s="231" t="s">
        <v>365</v>
      </c>
      <c r="G970" s="232" t="s">
        <v>2590</v>
      </c>
      <c r="H970" s="233">
        <v>247</v>
      </c>
    </row>
    <row r="971" spans="2:8">
      <c r="B971" s="229" t="s">
        <v>653</v>
      </c>
      <c r="C971" s="230">
        <v>200</v>
      </c>
      <c r="D971" s="231" t="s">
        <v>2748</v>
      </c>
      <c r="E971" s="231" t="s">
        <v>366</v>
      </c>
      <c r="F971" s="231" t="s">
        <v>367</v>
      </c>
      <c r="G971" s="232" t="s">
        <v>2591</v>
      </c>
      <c r="H971" s="233">
        <v>273</v>
      </c>
    </row>
    <row r="972" spans="2:8">
      <c r="B972" s="229" t="s">
        <v>652</v>
      </c>
      <c r="C972" s="230">
        <v>200</v>
      </c>
      <c r="D972" s="231" t="s">
        <v>2748</v>
      </c>
      <c r="E972" s="231" t="s">
        <v>368</v>
      </c>
      <c r="F972" s="231" t="s">
        <v>369</v>
      </c>
      <c r="G972" s="232" t="s">
        <v>2592</v>
      </c>
      <c r="H972" s="233">
        <v>288</v>
      </c>
    </row>
    <row r="973" spans="2:8">
      <c r="B973" s="229" t="s">
        <v>651</v>
      </c>
      <c r="C973" s="230">
        <v>200</v>
      </c>
      <c r="D973" s="231" t="s">
        <v>2748</v>
      </c>
      <c r="E973" s="231" t="s">
        <v>370</v>
      </c>
      <c r="F973" s="231" t="s">
        <v>371</v>
      </c>
      <c r="G973" s="232" t="s">
        <v>2593</v>
      </c>
      <c r="H973" s="233">
        <v>300</v>
      </c>
    </row>
    <row r="974" spans="2:8">
      <c r="B974" s="229" t="s">
        <v>650</v>
      </c>
      <c r="C974" s="230">
        <v>200</v>
      </c>
      <c r="D974" s="231" t="s">
        <v>2748</v>
      </c>
      <c r="E974" s="231" t="s">
        <v>372</v>
      </c>
      <c r="F974" s="231" t="s">
        <v>373</v>
      </c>
      <c r="G974" s="232" t="s">
        <v>2594</v>
      </c>
      <c r="H974" s="233">
        <v>354</v>
      </c>
    </row>
    <row r="975" spans="2:8">
      <c r="B975" s="229" t="s">
        <v>649</v>
      </c>
      <c r="C975" s="230">
        <v>200</v>
      </c>
      <c r="D975" s="231" t="s">
        <v>2749</v>
      </c>
      <c r="E975" s="231" t="s">
        <v>354</v>
      </c>
      <c r="F975" s="231" t="s">
        <v>355</v>
      </c>
      <c r="G975" s="232" t="s">
        <v>2595</v>
      </c>
      <c r="H975" s="233">
        <v>225</v>
      </c>
    </row>
    <row r="976" spans="2:8">
      <c r="B976" s="229" t="s">
        <v>648</v>
      </c>
      <c r="C976" s="230">
        <v>200</v>
      </c>
      <c r="D976" s="231" t="s">
        <v>2749</v>
      </c>
      <c r="E976" s="231" t="s">
        <v>356</v>
      </c>
      <c r="F976" s="231" t="s">
        <v>357</v>
      </c>
      <c r="G976" s="232" t="s">
        <v>2596</v>
      </c>
      <c r="H976" s="233">
        <v>254</v>
      </c>
    </row>
    <row r="977" spans="2:8">
      <c r="B977" s="229" t="s">
        <v>647</v>
      </c>
      <c r="C977" s="230">
        <v>200</v>
      </c>
      <c r="D977" s="231" t="s">
        <v>2749</v>
      </c>
      <c r="E977" s="231" t="s">
        <v>358</v>
      </c>
      <c r="F977" s="231" t="s">
        <v>359</v>
      </c>
      <c r="G977" s="232" t="s">
        <v>2597</v>
      </c>
      <c r="H977" s="233">
        <v>272</v>
      </c>
    </row>
    <row r="978" spans="2:8">
      <c r="B978" s="229" t="s">
        <v>646</v>
      </c>
      <c r="C978" s="230">
        <v>200</v>
      </c>
      <c r="D978" s="231" t="s">
        <v>2749</v>
      </c>
      <c r="E978" s="231" t="s">
        <v>360</v>
      </c>
      <c r="F978" s="231" t="s">
        <v>361</v>
      </c>
      <c r="G978" s="232" t="s">
        <v>2598</v>
      </c>
      <c r="H978" s="233">
        <v>282</v>
      </c>
    </row>
    <row r="979" spans="2:8">
      <c r="B979" s="229" t="s">
        <v>645</v>
      </c>
      <c r="C979" s="230">
        <v>200</v>
      </c>
      <c r="D979" s="231" t="s">
        <v>2749</v>
      </c>
      <c r="E979" s="231" t="s">
        <v>362</v>
      </c>
      <c r="F979" s="231" t="s">
        <v>363</v>
      </c>
      <c r="G979" s="232" t="s">
        <v>2599</v>
      </c>
      <c r="H979" s="233">
        <v>310</v>
      </c>
    </row>
    <row r="980" spans="2:8">
      <c r="B980" s="229" t="s">
        <v>644</v>
      </c>
      <c r="C980" s="230">
        <v>200</v>
      </c>
      <c r="D980" s="231" t="s">
        <v>2749</v>
      </c>
      <c r="E980" s="231" t="s">
        <v>364</v>
      </c>
      <c r="F980" s="231" t="s">
        <v>365</v>
      </c>
      <c r="G980" s="232" t="s">
        <v>2600</v>
      </c>
      <c r="H980" s="233">
        <v>310</v>
      </c>
    </row>
    <row r="981" spans="2:8">
      <c r="B981" s="229" t="s">
        <v>643</v>
      </c>
      <c r="C981" s="230">
        <v>200</v>
      </c>
      <c r="D981" s="231" t="s">
        <v>2749</v>
      </c>
      <c r="E981" s="231" t="s">
        <v>366</v>
      </c>
      <c r="F981" s="231" t="s">
        <v>367</v>
      </c>
      <c r="G981" s="232" t="s">
        <v>2601</v>
      </c>
      <c r="H981" s="233">
        <v>347</v>
      </c>
    </row>
    <row r="982" spans="2:8">
      <c r="B982" s="229" t="s">
        <v>642</v>
      </c>
      <c r="C982" s="230">
        <v>200</v>
      </c>
      <c r="D982" s="231" t="s">
        <v>2749</v>
      </c>
      <c r="E982" s="231" t="s">
        <v>368</v>
      </c>
      <c r="F982" s="231" t="s">
        <v>369</v>
      </c>
      <c r="G982" s="232" t="s">
        <v>2602</v>
      </c>
      <c r="H982" s="233">
        <v>366</v>
      </c>
    </row>
    <row r="983" spans="2:8">
      <c r="B983" s="229" t="s">
        <v>641</v>
      </c>
      <c r="C983" s="230">
        <v>200</v>
      </c>
      <c r="D983" s="231" t="s">
        <v>2749</v>
      </c>
      <c r="E983" s="231" t="s">
        <v>370</v>
      </c>
      <c r="F983" s="231" t="s">
        <v>371</v>
      </c>
      <c r="G983" s="232" t="s">
        <v>2603</v>
      </c>
      <c r="H983" s="233">
        <v>385</v>
      </c>
    </row>
    <row r="984" spans="2:8">
      <c r="B984" s="229" t="s">
        <v>640</v>
      </c>
      <c r="C984" s="230">
        <v>200</v>
      </c>
      <c r="D984" s="231" t="s">
        <v>2749</v>
      </c>
      <c r="E984" s="231" t="s">
        <v>372</v>
      </c>
      <c r="F984" s="231" t="s">
        <v>373</v>
      </c>
      <c r="G984" s="232" t="s">
        <v>2604</v>
      </c>
      <c r="H984" s="233">
        <v>480</v>
      </c>
    </row>
    <row r="985" spans="2:8">
      <c r="B985" s="229" t="s">
        <v>639</v>
      </c>
      <c r="C985" s="230">
        <v>200</v>
      </c>
      <c r="D985" s="231" t="s">
        <v>2750</v>
      </c>
      <c r="E985" s="231" t="s">
        <v>354</v>
      </c>
      <c r="F985" s="231" t="s">
        <v>355</v>
      </c>
      <c r="G985" s="232" t="s">
        <v>2605</v>
      </c>
      <c r="H985" s="233">
        <v>282</v>
      </c>
    </row>
    <row r="986" spans="2:8">
      <c r="B986" s="229" t="s">
        <v>638</v>
      </c>
      <c r="C986" s="230">
        <v>200</v>
      </c>
      <c r="D986" s="231" t="s">
        <v>2750</v>
      </c>
      <c r="E986" s="231" t="s">
        <v>356</v>
      </c>
      <c r="F986" s="231" t="s">
        <v>357</v>
      </c>
      <c r="G986" s="232" t="s">
        <v>2606</v>
      </c>
      <c r="H986" s="233">
        <v>323</v>
      </c>
    </row>
    <row r="987" spans="2:8">
      <c r="B987" s="229" t="s">
        <v>637</v>
      </c>
      <c r="C987" s="230">
        <v>200</v>
      </c>
      <c r="D987" s="231" t="s">
        <v>2750</v>
      </c>
      <c r="E987" s="231" t="s">
        <v>358</v>
      </c>
      <c r="F987" s="231" t="s">
        <v>359</v>
      </c>
      <c r="G987" s="232" t="s">
        <v>2607</v>
      </c>
      <c r="H987" s="233">
        <v>350</v>
      </c>
    </row>
    <row r="988" spans="2:8">
      <c r="B988" s="229" t="s">
        <v>636</v>
      </c>
      <c r="C988" s="230">
        <v>200</v>
      </c>
      <c r="D988" s="231" t="s">
        <v>2750</v>
      </c>
      <c r="E988" s="231" t="s">
        <v>360</v>
      </c>
      <c r="F988" s="231" t="s">
        <v>361</v>
      </c>
      <c r="G988" s="232" t="s">
        <v>2608</v>
      </c>
      <c r="H988" s="233">
        <v>363</v>
      </c>
    </row>
    <row r="989" spans="2:8">
      <c r="B989" s="229" t="s">
        <v>635</v>
      </c>
      <c r="C989" s="230">
        <v>200</v>
      </c>
      <c r="D989" s="231" t="s">
        <v>2750</v>
      </c>
      <c r="E989" s="231" t="s">
        <v>362</v>
      </c>
      <c r="F989" s="231" t="s">
        <v>363</v>
      </c>
      <c r="G989" s="232" t="s">
        <v>2609</v>
      </c>
      <c r="H989" s="233">
        <v>406</v>
      </c>
    </row>
    <row r="990" spans="2:8">
      <c r="B990" s="229" t="s">
        <v>634</v>
      </c>
      <c r="C990" s="230">
        <v>200</v>
      </c>
      <c r="D990" s="231" t="s">
        <v>2750</v>
      </c>
      <c r="E990" s="231" t="s">
        <v>364</v>
      </c>
      <c r="F990" s="231" t="s">
        <v>365</v>
      </c>
      <c r="G990" s="232" t="s">
        <v>2610</v>
      </c>
      <c r="H990" s="233">
        <v>405</v>
      </c>
    </row>
    <row r="991" spans="2:8">
      <c r="B991" s="229" t="s">
        <v>633</v>
      </c>
      <c r="C991" s="230">
        <v>200</v>
      </c>
      <c r="D991" s="231" t="s">
        <v>2750</v>
      </c>
      <c r="E991" s="231" t="s">
        <v>366</v>
      </c>
      <c r="F991" s="231" t="s">
        <v>367</v>
      </c>
      <c r="G991" s="232" t="s">
        <v>2611</v>
      </c>
      <c r="H991" s="233">
        <v>478</v>
      </c>
    </row>
    <row r="992" spans="2:8">
      <c r="B992" s="229" t="s">
        <v>632</v>
      </c>
      <c r="C992" s="230">
        <v>200</v>
      </c>
      <c r="D992" s="231" t="s">
        <v>2750</v>
      </c>
      <c r="E992" s="231" t="s">
        <v>368</v>
      </c>
      <c r="F992" s="231" t="s">
        <v>369</v>
      </c>
      <c r="G992" s="232" t="s">
        <v>2612</v>
      </c>
      <c r="H992" s="233">
        <v>514</v>
      </c>
    </row>
    <row r="993" spans="2:8">
      <c r="B993" s="229" t="s">
        <v>631</v>
      </c>
      <c r="C993" s="230">
        <v>200</v>
      </c>
      <c r="D993" s="231" t="s">
        <v>2750</v>
      </c>
      <c r="E993" s="231" t="s">
        <v>370</v>
      </c>
      <c r="F993" s="231" t="s">
        <v>371</v>
      </c>
      <c r="G993" s="232" t="s">
        <v>2613</v>
      </c>
      <c r="H993" s="233">
        <v>551</v>
      </c>
    </row>
    <row r="994" spans="2:8">
      <c r="B994" s="229" t="s">
        <v>630</v>
      </c>
      <c r="C994" s="230">
        <v>200</v>
      </c>
      <c r="D994" s="231" t="s">
        <v>2750</v>
      </c>
      <c r="E994" s="231" t="s">
        <v>372</v>
      </c>
      <c r="F994" s="231" t="s">
        <v>373</v>
      </c>
      <c r="G994" s="232" t="s">
        <v>2614</v>
      </c>
      <c r="H994" s="233">
        <v>695</v>
      </c>
    </row>
    <row r="995" spans="2:8">
      <c r="B995" s="229" t="s">
        <v>629</v>
      </c>
      <c r="C995" s="230">
        <v>200</v>
      </c>
      <c r="D995" s="231" t="s">
        <v>2751</v>
      </c>
      <c r="E995" s="231" t="s">
        <v>354</v>
      </c>
      <c r="F995" s="231" t="s">
        <v>355</v>
      </c>
      <c r="G995" s="232" t="s">
        <v>2615</v>
      </c>
      <c r="H995" s="233">
        <v>351</v>
      </c>
    </row>
    <row r="996" spans="2:8">
      <c r="B996" s="229" t="s">
        <v>628</v>
      </c>
      <c r="C996" s="230">
        <v>200</v>
      </c>
      <c r="D996" s="231" t="s">
        <v>2751</v>
      </c>
      <c r="E996" s="231" t="s">
        <v>356</v>
      </c>
      <c r="F996" s="231" t="s">
        <v>357</v>
      </c>
      <c r="G996" s="232" t="s">
        <v>2616</v>
      </c>
      <c r="H996" s="233">
        <v>410</v>
      </c>
    </row>
    <row r="997" spans="2:8">
      <c r="B997" s="229" t="s">
        <v>627</v>
      </c>
      <c r="C997" s="230">
        <v>200</v>
      </c>
      <c r="D997" s="231" t="s">
        <v>2751</v>
      </c>
      <c r="E997" s="231" t="s">
        <v>358</v>
      </c>
      <c r="F997" s="231" t="s">
        <v>359</v>
      </c>
      <c r="G997" s="232" t="s">
        <v>2617</v>
      </c>
      <c r="H997" s="233">
        <v>461</v>
      </c>
    </row>
    <row r="998" spans="2:8">
      <c r="B998" s="229" t="s">
        <v>626</v>
      </c>
      <c r="C998" s="230">
        <v>200</v>
      </c>
      <c r="D998" s="231" t="s">
        <v>2751</v>
      </c>
      <c r="E998" s="231" t="s">
        <v>360</v>
      </c>
      <c r="F998" s="231" t="s">
        <v>361</v>
      </c>
      <c r="G998" s="232" t="s">
        <v>2618</v>
      </c>
      <c r="H998" s="233">
        <v>485</v>
      </c>
    </row>
    <row r="999" spans="2:8">
      <c r="B999" s="229" t="s">
        <v>625</v>
      </c>
      <c r="C999" s="230">
        <v>200</v>
      </c>
      <c r="D999" s="231" t="s">
        <v>2751</v>
      </c>
      <c r="E999" s="231" t="s">
        <v>362</v>
      </c>
      <c r="F999" s="231" t="s">
        <v>363</v>
      </c>
      <c r="G999" s="232" t="s">
        <v>2619</v>
      </c>
      <c r="H999" s="233">
        <v>561</v>
      </c>
    </row>
    <row r="1000" spans="2:8">
      <c r="B1000" s="229" t="s">
        <v>624</v>
      </c>
      <c r="C1000" s="230">
        <v>200</v>
      </c>
      <c r="D1000" s="231" t="s">
        <v>2751</v>
      </c>
      <c r="E1000" s="231" t="s">
        <v>364</v>
      </c>
      <c r="F1000" s="231" t="s">
        <v>365</v>
      </c>
      <c r="G1000" s="232" t="s">
        <v>2620</v>
      </c>
      <c r="H1000" s="233">
        <v>560</v>
      </c>
    </row>
    <row r="1001" spans="2:8">
      <c r="B1001" s="229" t="s">
        <v>623</v>
      </c>
      <c r="C1001" s="230">
        <v>200</v>
      </c>
      <c r="D1001" s="231" t="s">
        <v>2751</v>
      </c>
      <c r="E1001" s="231" t="s">
        <v>366</v>
      </c>
      <c r="F1001" s="231" t="s">
        <v>367</v>
      </c>
      <c r="G1001" s="232" t="s">
        <v>2621</v>
      </c>
      <c r="H1001" s="233">
        <v>661</v>
      </c>
    </row>
    <row r="1002" spans="2:8">
      <c r="B1002" s="229" t="s">
        <v>622</v>
      </c>
      <c r="C1002" s="230">
        <v>200</v>
      </c>
      <c r="D1002" s="231" t="s">
        <v>2751</v>
      </c>
      <c r="E1002" s="231" t="s">
        <v>368</v>
      </c>
      <c r="F1002" s="231" t="s">
        <v>369</v>
      </c>
      <c r="G1002" s="232" t="s">
        <v>2622</v>
      </c>
      <c r="H1002" s="233">
        <v>710</v>
      </c>
    </row>
    <row r="1003" spans="2:8">
      <c r="B1003" s="229" t="s">
        <v>621</v>
      </c>
      <c r="C1003" s="230">
        <v>200</v>
      </c>
      <c r="D1003" s="231" t="s">
        <v>2751</v>
      </c>
      <c r="E1003" s="231" t="s">
        <v>370</v>
      </c>
      <c r="F1003" s="231" t="s">
        <v>371</v>
      </c>
      <c r="G1003" s="232" t="s">
        <v>2623</v>
      </c>
      <c r="H1003" s="233">
        <v>761</v>
      </c>
    </row>
    <row r="1004" spans="2:8">
      <c r="B1004" s="229" t="s">
        <v>620</v>
      </c>
      <c r="C1004" s="230">
        <v>200</v>
      </c>
      <c r="D1004" s="231" t="s">
        <v>2751</v>
      </c>
      <c r="E1004" s="231" t="s">
        <v>372</v>
      </c>
      <c r="F1004" s="231" t="s">
        <v>373</v>
      </c>
      <c r="G1004" s="232" t="s">
        <v>2624</v>
      </c>
      <c r="H1004" s="233">
        <v>961</v>
      </c>
    </row>
    <row r="1005" spans="2:8">
      <c r="B1005" s="229" t="s">
        <v>619</v>
      </c>
      <c r="C1005" s="230">
        <v>200</v>
      </c>
      <c r="D1005" s="231" t="s">
        <v>2752</v>
      </c>
      <c r="E1005" s="231" t="s">
        <v>354</v>
      </c>
      <c r="F1005" s="231" t="s">
        <v>355</v>
      </c>
      <c r="G1005" s="232" t="s">
        <v>2625</v>
      </c>
      <c r="H1005" s="233">
        <v>479</v>
      </c>
    </row>
    <row r="1006" spans="2:8">
      <c r="B1006" s="229" t="s">
        <v>618</v>
      </c>
      <c r="C1006" s="230">
        <v>200</v>
      </c>
      <c r="D1006" s="231" t="s">
        <v>2752</v>
      </c>
      <c r="E1006" s="231" t="s">
        <v>356</v>
      </c>
      <c r="F1006" s="231" t="s">
        <v>357</v>
      </c>
      <c r="G1006" s="232" t="s">
        <v>2626</v>
      </c>
      <c r="H1006" s="233">
        <v>582</v>
      </c>
    </row>
    <row r="1007" spans="2:8">
      <c r="B1007" s="229" t="s">
        <v>617</v>
      </c>
      <c r="C1007" s="230">
        <v>200</v>
      </c>
      <c r="D1007" s="231" t="s">
        <v>2752</v>
      </c>
      <c r="E1007" s="231" t="s">
        <v>358</v>
      </c>
      <c r="F1007" s="231" t="s">
        <v>359</v>
      </c>
      <c r="G1007" s="232" t="s">
        <v>2627</v>
      </c>
      <c r="H1007" s="233">
        <v>660</v>
      </c>
    </row>
    <row r="1008" spans="2:8">
      <c r="B1008" s="229" t="s">
        <v>616</v>
      </c>
      <c r="C1008" s="230">
        <v>200</v>
      </c>
      <c r="D1008" s="231" t="s">
        <v>2752</v>
      </c>
      <c r="E1008" s="231" t="s">
        <v>360</v>
      </c>
      <c r="F1008" s="231" t="s">
        <v>361</v>
      </c>
      <c r="G1008" s="232" t="s">
        <v>2628</v>
      </c>
      <c r="H1008" s="233">
        <v>685</v>
      </c>
    </row>
    <row r="1009" spans="2:8">
      <c r="B1009" s="229" t="s">
        <v>615</v>
      </c>
      <c r="C1009" s="230">
        <v>200</v>
      </c>
      <c r="D1009" s="231" t="s">
        <v>2752</v>
      </c>
      <c r="E1009" s="231" t="s">
        <v>362</v>
      </c>
      <c r="F1009" s="231" t="s">
        <v>363</v>
      </c>
      <c r="G1009" s="232" t="s">
        <v>2629</v>
      </c>
      <c r="H1009" s="233">
        <v>798</v>
      </c>
    </row>
    <row r="1010" spans="2:8">
      <c r="B1010" s="229" t="s">
        <v>614</v>
      </c>
      <c r="C1010" s="230">
        <v>200</v>
      </c>
      <c r="D1010" s="231" t="s">
        <v>2752</v>
      </c>
      <c r="E1010" s="231" t="s">
        <v>364</v>
      </c>
      <c r="F1010" s="231" t="s">
        <v>365</v>
      </c>
      <c r="G1010" s="232" t="s">
        <v>2630</v>
      </c>
      <c r="H1010" s="233">
        <v>788</v>
      </c>
    </row>
    <row r="1011" spans="2:8">
      <c r="B1011" s="229" t="s">
        <v>613</v>
      </c>
      <c r="C1011" s="230">
        <v>200</v>
      </c>
      <c r="D1011" s="231" t="s">
        <v>2752</v>
      </c>
      <c r="E1011" s="231" t="s">
        <v>366</v>
      </c>
      <c r="F1011" s="231" t="s">
        <v>367</v>
      </c>
      <c r="G1011" s="232" t="s">
        <v>2631</v>
      </c>
      <c r="H1011" s="233">
        <v>935</v>
      </c>
    </row>
    <row r="1012" spans="2:8">
      <c r="B1012" s="229" t="s">
        <v>612</v>
      </c>
      <c r="C1012" s="230">
        <v>200</v>
      </c>
      <c r="D1012" s="231" t="s">
        <v>2752</v>
      </c>
      <c r="E1012" s="231" t="s">
        <v>368</v>
      </c>
      <c r="F1012" s="231" t="s">
        <v>369</v>
      </c>
      <c r="G1012" s="232" t="s">
        <v>2632</v>
      </c>
      <c r="H1012" s="233">
        <v>994</v>
      </c>
    </row>
    <row r="1013" spans="2:8">
      <c r="B1013" s="229" t="s">
        <v>611</v>
      </c>
      <c r="C1013" s="230">
        <v>200</v>
      </c>
      <c r="D1013" s="231" t="s">
        <v>2752</v>
      </c>
      <c r="E1013" s="231" t="s">
        <v>370</v>
      </c>
      <c r="F1013" s="231" t="s">
        <v>371</v>
      </c>
      <c r="G1013" s="232" t="s">
        <v>2633</v>
      </c>
      <c r="H1013" s="233">
        <v>1072</v>
      </c>
    </row>
    <row r="1014" spans="2:8">
      <c r="B1014" s="229" t="s">
        <v>610</v>
      </c>
      <c r="C1014" s="230">
        <v>200</v>
      </c>
      <c r="D1014" s="231" t="s">
        <v>2752</v>
      </c>
      <c r="E1014" s="231" t="s">
        <v>372</v>
      </c>
      <c r="F1014" s="231" t="s">
        <v>373</v>
      </c>
      <c r="G1014" s="232" t="s">
        <v>2634</v>
      </c>
      <c r="H1014" s="233">
        <v>1347</v>
      </c>
    </row>
    <row r="1015" spans="2:8">
      <c r="B1015" s="229" t="s">
        <v>609</v>
      </c>
      <c r="C1015" s="230">
        <v>200</v>
      </c>
      <c r="D1015" s="231" t="s">
        <v>2753</v>
      </c>
      <c r="E1015" s="231" t="s">
        <v>354</v>
      </c>
      <c r="F1015" s="231" t="s">
        <v>355</v>
      </c>
      <c r="G1015" s="232" t="s">
        <v>2635</v>
      </c>
      <c r="H1015" s="233">
        <v>638</v>
      </c>
    </row>
    <row r="1016" spans="2:8">
      <c r="B1016" s="229" t="s">
        <v>608</v>
      </c>
      <c r="C1016" s="230">
        <v>200</v>
      </c>
      <c r="D1016" s="231" t="s">
        <v>2753</v>
      </c>
      <c r="E1016" s="231" t="s">
        <v>356</v>
      </c>
      <c r="F1016" s="231" t="s">
        <v>357</v>
      </c>
      <c r="G1016" s="232" t="s">
        <v>2636</v>
      </c>
      <c r="H1016" s="233">
        <v>778</v>
      </c>
    </row>
    <row r="1017" spans="2:8">
      <c r="B1017" s="229" t="s">
        <v>607</v>
      </c>
      <c r="C1017" s="230">
        <v>200</v>
      </c>
      <c r="D1017" s="231" t="s">
        <v>2753</v>
      </c>
      <c r="E1017" s="231" t="s">
        <v>358</v>
      </c>
      <c r="F1017" s="231" t="s">
        <v>359</v>
      </c>
      <c r="G1017" s="232" t="s">
        <v>2637</v>
      </c>
      <c r="H1017" s="233">
        <v>879</v>
      </c>
    </row>
    <row r="1018" spans="2:8">
      <c r="B1018" s="229" t="s">
        <v>606</v>
      </c>
      <c r="C1018" s="230">
        <v>200</v>
      </c>
      <c r="D1018" s="231" t="s">
        <v>2753</v>
      </c>
      <c r="E1018" s="231" t="s">
        <v>360</v>
      </c>
      <c r="F1018" s="231" t="s">
        <v>361</v>
      </c>
      <c r="G1018" s="232" t="s">
        <v>2638</v>
      </c>
      <c r="H1018" s="233">
        <v>918</v>
      </c>
    </row>
    <row r="1019" spans="2:8">
      <c r="B1019" s="229" t="s">
        <v>605</v>
      </c>
      <c r="C1019" s="230">
        <v>200</v>
      </c>
      <c r="D1019" s="231" t="s">
        <v>2753</v>
      </c>
      <c r="E1019" s="231" t="s">
        <v>362</v>
      </c>
      <c r="F1019" s="231" t="s">
        <v>363</v>
      </c>
      <c r="G1019" s="232" t="s">
        <v>2639</v>
      </c>
      <c r="H1019" s="233">
        <v>1066</v>
      </c>
    </row>
    <row r="1020" spans="2:8">
      <c r="B1020" s="229" t="s">
        <v>604</v>
      </c>
      <c r="C1020" s="230">
        <v>200</v>
      </c>
      <c r="D1020" s="231" t="s">
        <v>2753</v>
      </c>
      <c r="E1020" s="231" t="s">
        <v>364</v>
      </c>
      <c r="F1020" s="231" t="s">
        <v>365</v>
      </c>
      <c r="G1020" s="232" t="s">
        <v>2640</v>
      </c>
      <c r="H1020" s="233">
        <v>1059</v>
      </c>
    </row>
    <row r="1021" spans="2:8">
      <c r="B1021" s="229" t="s">
        <v>603</v>
      </c>
      <c r="C1021" s="230">
        <v>200</v>
      </c>
      <c r="D1021" s="231" t="s">
        <v>2753</v>
      </c>
      <c r="E1021" s="231" t="s">
        <v>366</v>
      </c>
      <c r="F1021" s="231" t="s">
        <v>367</v>
      </c>
      <c r="G1021" s="232" t="s">
        <v>2641</v>
      </c>
      <c r="H1021" s="233">
        <v>1253</v>
      </c>
    </row>
    <row r="1022" spans="2:8">
      <c r="B1022" s="229" t="s">
        <v>602</v>
      </c>
      <c r="C1022" s="230">
        <v>200</v>
      </c>
      <c r="D1022" s="231" t="s">
        <v>2753</v>
      </c>
      <c r="E1022" s="231" t="s">
        <v>368</v>
      </c>
      <c r="F1022" s="231" t="s">
        <v>369</v>
      </c>
      <c r="G1022" s="232" t="s">
        <v>2642</v>
      </c>
      <c r="H1022" s="233">
        <v>1339</v>
      </c>
    </row>
    <row r="1023" spans="2:8">
      <c r="B1023" s="229" t="s">
        <v>601</v>
      </c>
      <c r="C1023" s="230">
        <v>200</v>
      </c>
      <c r="D1023" s="231" t="s">
        <v>2753</v>
      </c>
      <c r="E1023" s="231" t="s">
        <v>370</v>
      </c>
      <c r="F1023" s="231" t="s">
        <v>371</v>
      </c>
      <c r="G1023" s="232" t="s">
        <v>2643</v>
      </c>
      <c r="H1023" s="233">
        <v>1440</v>
      </c>
    </row>
    <row r="1024" spans="2:8">
      <c r="B1024" s="229" t="s">
        <v>600</v>
      </c>
      <c r="C1024" s="230">
        <v>200</v>
      </c>
      <c r="D1024" s="231" t="s">
        <v>2753</v>
      </c>
      <c r="E1024" s="231" t="s">
        <v>372</v>
      </c>
      <c r="F1024" s="231" t="s">
        <v>373</v>
      </c>
      <c r="G1024" s="232" t="s">
        <v>2644</v>
      </c>
      <c r="H1024" s="233">
        <v>1814</v>
      </c>
    </row>
    <row r="1025" spans="2:8">
      <c r="B1025" s="229" t="s">
        <v>599</v>
      </c>
      <c r="C1025" s="230">
        <v>200</v>
      </c>
      <c r="D1025" s="231" t="s">
        <v>2754</v>
      </c>
      <c r="E1025" s="231" t="s">
        <v>354</v>
      </c>
      <c r="F1025" s="231" t="s">
        <v>355</v>
      </c>
      <c r="G1025" s="232" t="s">
        <v>2645</v>
      </c>
      <c r="H1025" s="233">
        <v>908</v>
      </c>
    </row>
    <row r="1026" spans="2:8">
      <c r="B1026" s="229" t="s">
        <v>598</v>
      </c>
      <c r="C1026" s="230">
        <v>200</v>
      </c>
      <c r="D1026" s="231" t="s">
        <v>2754</v>
      </c>
      <c r="E1026" s="231" t="s">
        <v>356</v>
      </c>
      <c r="F1026" s="231" t="s">
        <v>357</v>
      </c>
      <c r="G1026" s="232" t="s">
        <v>2646</v>
      </c>
      <c r="H1026" s="233">
        <v>1102</v>
      </c>
    </row>
    <row r="1027" spans="2:8">
      <c r="B1027" s="229" t="s">
        <v>597</v>
      </c>
      <c r="C1027" s="230">
        <v>200</v>
      </c>
      <c r="D1027" s="231" t="s">
        <v>2754</v>
      </c>
      <c r="E1027" s="231" t="s">
        <v>358</v>
      </c>
      <c r="F1027" s="231" t="s">
        <v>359</v>
      </c>
      <c r="G1027" s="232" t="s">
        <v>2647</v>
      </c>
      <c r="H1027" s="233">
        <v>1252</v>
      </c>
    </row>
    <row r="1028" spans="2:8">
      <c r="B1028" s="229" t="s">
        <v>596</v>
      </c>
      <c r="C1028" s="230">
        <v>200</v>
      </c>
      <c r="D1028" s="231" t="s">
        <v>2754</v>
      </c>
      <c r="E1028" s="231" t="s">
        <v>360</v>
      </c>
      <c r="F1028" s="231" t="s">
        <v>361</v>
      </c>
      <c r="G1028" s="232" t="s">
        <v>2648</v>
      </c>
      <c r="H1028" s="233">
        <v>1295</v>
      </c>
    </row>
    <row r="1029" spans="2:8">
      <c r="B1029" s="229" t="s">
        <v>595</v>
      </c>
      <c r="C1029" s="230">
        <v>200</v>
      </c>
      <c r="D1029" s="231" t="s">
        <v>2754</v>
      </c>
      <c r="E1029" s="231" t="s">
        <v>362</v>
      </c>
      <c r="F1029" s="231" t="s">
        <v>363</v>
      </c>
      <c r="G1029" s="232" t="s">
        <v>2649</v>
      </c>
      <c r="H1029" s="233">
        <v>1510</v>
      </c>
    </row>
    <row r="1030" spans="2:8">
      <c r="B1030" s="229" t="s">
        <v>594</v>
      </c>
      <c r="C1030" s="230">
        <v>200</v>
      </c>
      <c r="D1030" s="231" t="s">
        <v>2754</v>
      </c>
      <c r="E1030" s="231" t="s">
        <v>364</v>
      </c>
      <c r="F1030" s="231" t="s">
        <v>365</v>
      </c>
      <c r="G1030" s="232" t="s">
        <v>2650</v>
      </c>
      <c r="H1030" s="233">
        <v>1489</v>
      </c>
    </row>
    <row r="1031" spans="2:8">
      <c r="B1031" s="229" t="s">
        <v>593</v>
      </c>
      <c r="C1031" s="230">
        <v>200</v>
      </c>
      <c r="D1031" s="231" t="s">
        <v>2754</v>
      </c>
      <c r="E1031" s="231" t="s">
        <v>366</v>
      </c>
      <c r="F1031" s="231" t="s">
        <v>367</v>
      </c>
      <c r="G1031" s="232" t="s">
        <v>2651</v>
      </c>
      <c r="H1031" s="233">
        <v>1768</v>
      </c>
    </row>
    <row r="1032" spans="2:8">
      <c r="B1032" s="229" t="s">
        <v>592</v>
      </c>
      <c r="C1032" s="230">
        <v>200</v>
      </c>
      <c r="D1032" s="231" t="s">
        <v>2754</v>
      </c>
      <c r="E1032" s="231" t="s">
        <v>368</v>
      </c>
      <c r="F1032" s="231" t="s">
        <v>369</v>
      </c>
      <c r="G1032" s="232" t="s">
        <v>2652</v>
      </c>
      <c r="H1032" s="233">
        <v>1876</v>
      </c>
    </row>
    <row r="1033" spans="2:8">
      <c r="B1033" s="229" t="s">
        <v>591</v>
      </c>
      <c r="C1033" s="230">
        <v>200</v>
      </c>
      <c r="D1033" s="231" t="s">
        <v>2754</v>
      </c>
      <c r="E1033" s="231" t="s">
        <v>370</v>
      </c>
      <c r="F1033" s="231" t="s">
        <v>371</v>
      </c>
      <c r="G1033" s="232" t="s">
        <v>2653</v>
      </c>
      <c r="H1033" s="233">
        <v>2026</v>
      </c>
    </row>
    <row r="1034" spans="2:8">
      <c r="B1034" s="229" t="s">
        <v>590</v>
      </c>
      <c r="C1034" s="230">
        <v>200</v>
      </c>
      <c r="D1034" s="231" t="s">
        <v>2754</v>
      </c>
      <c r="E1034" s="231" t="s">
        <v>372</v>
      </c>
      <c r="F1034" s="231" t="s">
        <v>373</v>
      </c>
      <c r="G1034" s="232" t="s">
        <v>2654</v>
      </c>
      <c r="H1034" s="233">
        <v>2543</v>
      </c>
    </row>
    <row r="1035" spans="2:8">
      <c r="B1035" s="229" t="s">
        <v>589</v>
      </c>
      <c r="C1035" s="230">
        <v>200</v>
      </c>
      <c r="D1035" s="231" t="s">
        <v>2755</v>
      </c>
      <c r="E1035" s="231" t="s">
        <v>354</v>
      </c>
      <c r="F1035" s="231" t="s">
        <v>355</v>
      </c>
      <c r="G1035" s="232" t="s">
        <v>2655</v>
      </c>
      <c r="H1035" s="233">
        <v>1061</v>
      </c>
    </row>
    <row r="1036" spans="2:8">
      <c r="B1036" s="229" t="s">
        <v>588</v>
      </c>
      <c r="C1036" s="230">
        <v>200</v>
      </c>
      <c r="D1036" s="231" t="s">
        <v>2755</v>
      </c>
      <c r="E1036" s="231" t="s">
        <v>356</v>
      </c>
      <c r="F1036" s="231" t="s">
        <v>357</v>
      </c>
      <c r="G1036" s="232" t="s">
        <v>2656</v>
      </c>
      <c r="H1036" s="233">
        <v>1285</v>
      </c>
    </row>
    <row r="1037" spans="2:8">
      <c r="B1037" s="229" t="s">
        <v>587</v>
      </c>
      <c r="C1037" s="230">
        <v>200</v>
      </c>
      <c r="D1037" s="231" t="s">
        <v>2755</v>
      </c>
      <c r="E1037" s="231" t="s">
        <v>358</v>
      </c>
      <c r="F1037" s="231" t="s">
        <v>359</v>
      </c>
      <c r="G1037" s="232" t="s">
        <v>2657</v>
      </c>
      <c r="H1037" s="233">
        <v>1464</v>
      </c>
    </row>
    <row r="1038" spans="2:8">
      <c r="B1038" s="229" t="s">
        <v>586</v>
      </c>
      <c r="C1038" s="230">
        <v>200</v>
      </c>
      <c r="D1038" s="231" t="s">
        <v>2755</v>
      </c>
      <c r="E1038" s="231" t="s">
        <v>360</v>
      </c>
      <c r="F1038" s="231" t="s">
        <v>361</v>
      </c>
      <c r="G1038" s="232" t="s">
        <v>2658</v>
      </c>
      <c r="H1038" s="233">
        <v>1509</v>
      </c>
    </row>
    <row r="1039" spans="2:8">
      <c r="B1039" s="229" t="s">
        <v>585</v>
      </c>
      <c r="C1039" s="230">
        <v>200</v>
      </c>
      <c r="D1039" s="231" t="s">
        <v>2755</v>
      </c>
      <c r="E1039" s="231" t="s">
        <v>362</v>
      </c>
      <c r="F1039" s="231" t="s">
        <v>363</v>
      </c>
      <c r="G1039" s="232" t="s">
        <v>2659</v>
      </c>
      <c r="H1039" s="233">
        <v>1763</v>
      </c>
    </row>
    <row r="1040" spans="2:8">
      <c r="B1040" s="229" t="s">
        <v>584</v>
      </c>
      <c r="C1040" s="230">
        <v>200</v>
      </c>
      <c r="D1040" s="231" t="s">
        <v>2755</v>
      </c>
      <c r="E1040" s="231" t="s">
        <v>364</v>
      </c>
      <c r="F1040" s="231" t="s">
        <v>365</v>
      </c>
      <c r="G1040" s="232" t="s">
        <v>2660</v>
      </c>
      <c r="H1040" s="233">
        <v>1733</v>
      </c>
    </row>
    <row r="1041" spans="2:8">
      <c r="B1041" s="229" t="s">
        <v>583</v>
      </c>
      <c r="C1041" s="230">
        <v>200</v>
      </c>
      <c r="D1041" s="231" t="s">
        <v>2755</v>
      </c>
      <c r="E1041" s="231" t="s">
        <v>366</v>
      </c>
      <c r="F1041" s="231" t="s">
        <v>367</v>
      </c>
      <c r="G1041" s="232" t="s">
        <v>2661</v>
      </c>
      <c r="H1041" s="233">
        <v>2061</v>
      </c>
    </row>
    <row r="1042" spans="2:8">
      <c r="B1042" s="229" t="s">
        <v>582</v>
      </c>
      <c r="C1042" s="230">
        <v>200</v>
      </c>
      <c r="D1042" s="231" t="s">
        <v>2755</v>
      </c>
      <c r="E1042" s="231" t="s">
        <v>368</v>
      </c>
      <c r="F1042" s="231" t="s">
        <v>369</v>
      </c>
      <c r="G1042" s="232" t="s">
        <v>2662</v>
      </c>
      <c r="H1042" s="233">
        <v>2181</v>
      </c>
    </row>
    <row r="1043" spans="2:8">
      <c r="B1043" s="229" t="s">
        <v>581</v>
      </c>
      <c r="C1043" s="230">
        <v>200</v>
      </c>
      <c r="D1043" s="231" t="s">
        <v>2755</v>
      </c>
      <c r="E1043" s="231" t="s">
        <v>370</v>
      </c>
      <c r="F1043" s="231" t="s">
        <v>371</v>
      </c>
      <c r="G1043" s="232" t="s">
        <v>2663</v>
      </c>
      <c r="H1043" s="233">
        <v>2360</v>
      </c>
    </row>
    <row r="1044" spans="2:8">
      <c r="B1044" s="229" t="s">
        <v>580</v>
      </c>
      <c r="C1044" s="230">
        <v>200</v>
      </c>
      <c r="D1044" s="231" t="s">
        <v>2755</v>
      </c>
      <c r="E1044" s="231" t="s">
        <v>372</v>
      </c>
      <c r="F1044" s="231" t="s">
        <v>373</v>
      </c>
      <c r="G1044" s="232" t="s">
        <v>2664</v>
      </c>
      <c r="H1044" s="233">
        <v>2957</v>
      </c>
    </row>
    <row r="1045" spans="2:8">
      <c r="B1045" s="229" t="s">
        <v>579</v>
      </c>
      <c r="C1045" s="230">
        <v>230</v>
      </c>
      <c r="D1045" s="231" t="s">
        <v>2748</v>
      </c>
      <c r="E1045" s="231" t="s">
        <v>374</v>
      </c>
      <c r="F1045" s="231" t="s">
        <v>375</v>
      </c>
      <c r="G1045" s="232" t="s">
        <v>2665</v>
      </c>
      <c r="H1045" s="233">
        <v>186</v>
      </c>
    </row>
    <row r="1046" spans="2:8">
      <c r="B1046" s="229" t="s">
        <v>578</v>
      </c>
      <c r="C1046" s="230">
        <v>230</v>
      </c>
      <c r="D1046" s="231" t="s">
        <v>2748</v>
      </c>
      <c r="E1046" s="231" t="s">
        <v>376</v>
      </c>
      <c r="F1046" s="231" t="s">
        <v>377</v>
      </c>
      <c r="G1046" s="232" t="s">
        <v>2666</v>
      </c>
      <c r="H1046" s="233">
        <v>207</v>
      </c>
    </row>
    <row r="1047" spans="2:8">
      <c r="B1047" s="229" t="s">
        <v>577</v>
      </c>
      <c r="C1047" s="230">
        <v>230</v>
      </c>
      <c r="D1047" s="231" t="s">
        <v>2748</v>
      </c>
      <c r="E1047" s="231" t="s">
        <v>378</v>
      </c>
      <c r="F1047" s="231" t="s">
        <v>379</v>
      </c>
      <c r="G1047" s="232" t="s">
        <v>2667</v>
      </c>
      <c r="H1047" s="233">
        <v>218</v>
      </c>
    </row>
    <row r="1048" spans="2:8">
      <c r="B1048" s="229" t="s">
        <v>576</v>
      </c>
      <c r="C1048" s="230">
        <v>230</v>
      </c>
      <c r="D1048" s="231" t="s">
        <v>2748</v>
      </c>
      <c r="E1048" s="231" t="s">
        <v>380</v>
      </c>
      <c r="F1048" s="231" t="s">
        <v>381</v>
      </c>
      <c r="G1048" s="232" t="s">
        <v>2668</v>
      </c>
      <c r="H1048" s="233">
        <v>227</v>
      </c>
    </row>
    <row r="1049" spans="2:8">
      <c r="B1049" s="229" t="s">
        <v>575</v>
      </c>
      <c r="C1049" s="230">
        <v>230</v>
      </c>
      <c r="D1049" s="231" t="s">
        <v>2748</v>
      </c>
      <c r="E1049" s="231" t="s">
        <v>382</v>
      </c>
      <c r="F1049" s="231" t="s">
        <v>383</v>
      </c>
      <c r="G1049" s="232" t="s">
        <v>2669</v>
      </c>
      <c r="H1049" s="233">
        <v>245</v>
      </c>
    </row>
    <row r="1050" spans="2:8">
      <c r="B1050" s="229" t="s">
        <v>574</v>
      </c>
      <c r="C1050" s="230">
        <v>230</v>
      </c>
      <c r="D1050" s="231" t="s">
        <v>2748</v>
      </c>
      <c r="E1050" s="231" t="s">
        <v>384</v>
      </c>
      <c r="F1050" s="231" t="s">
        <v>385</v>
      </c>
      <c r="G1050" s="232" t="s">
        <v>2670</v>
      </c>
      <c r="H1050" s="233">
        <v>247</v>
      </c>
    </row>
    <row r="1051" spans="2:8">
      <c r="B1051" s="229" t="s">
        <v>573</v>
      </c>
      <c r="C1051" s="230">
        <v>230</v>
      </c>
      <c r="D1051" s="231" t="s">
        <v>2748</v>
      </c>
      <c r="E1051" s="231" t="s">
        <v>386</v>
      </c>
      <c r="F1051" s="231" t="s">
        <v>387</v>
      </c>
      <c r="G1051" s="232" t="s">
        <v>2671</v>
      </c>
      <c r="H1051" s="233">
        <v>273</v>
      </c>
    </row>
    <row r="1052" spans="2:8">
      <c r="B1052" s="229" t="s">
        <v>572</v>
      </c>
      <c r="C1052" s="230">
        <v>230</v>
      </c>
      <c r="D1052" s="231" t="s">
        <v>2748</v>
      </c>
      <c r="E1052" s="231" t="s">
        <v>388</v>
      </c>
      <c r="F1052" s="231" t="s">
        <v>389</v>
      </c>
      <c r="G1052" s="232" t="s">
        <v>2672</v>
      </c>
      <c r="H1052" s="233">
        <v>288</v>
      </c>
    </row>
    <row r="1053" spans="2:8">
      <c r="B1053" s="229" t="s">
        <v>571</v>
      </c>
      <c r="C1053" s="230">
        <v>230</v>
      </c>
      <c r="D1053" s="231" t="s">
        <v>2748</v>
      </c>
      <c r="E1053" s="231" t="s">
        <v>390</v>
      </c>
      <c r="F1053" s="231" t="s">
        <v>391</v>
      </c>
      <c r="G1053" s="232" t="s">
        <v>2673</v>
      </c>
      <c r="H1053" s="233">
        <v>300</v>
      </c>
    </row>
    <row r="1054" spans="2:8">
      <c r="B1054" s="229" t="s">
        <v>570</v>
      </c>
      <c r="C1054" s="230">
        <v>230</v>
      </c>
      <c r="D1054" s="231" t="s">
        <v>2748</v>
      </c>
      <c r="E1054" s="231" t="s">
        <v>392</v>
      </c>
      <c r="F1054" s="231" t="s">
        <v>393</v>
      </c>
      <c r="G1054" s="232" t="s">
        <v>2674</v>
      </c>
      <c r="H1054" s="233">
        <v>354</v>
      </c>
    </row>
    <row r="1055" spans="2:8">
      <c r="B1055" s="229" t="s">
        <v>569</v>
      </c>
      <c r="C1055" s="230">
        <v>230</v>
      </c>
      <c r="D1055" s="231" t="s">
        <v>2749</v>
      </c>
      <c r="E1055" s="231" t="s">
        <v>374</v>
      </c>
      <c r="F1055" s="231" t="s">
        <v>375</v>
      </c>
      <c r="G1055" s="232" t="s">
        <v>2675</v>
      </c>
      <c r="H1055" s="233">
        <v>225</v>
      </c>
    </row>
    <row r="1056" spans="2:8">
      <c r="B1056" s="229" t="s">
        <v>568</v>
      </c>
      <c r="C1056" s="230">
        <v>230</v>
      </c>
      <c r="D1056" s="231" t="s">
        <v>2749</v>
      </c>
      <c r="E1056" s="231" t="s">
        <v>376</v>
      </c>
      <c r="F1056" s="231" t="s">
        <v>377</v>
      </c>
      <c r="G1056" s="232" t="s">
        <v>2676</v>
      </c>
      <c r="H1056" s="233">
        <v>254</v>
      </c>
    </row>
    <row r="1057" spans="2:8">
      <c r="B1057" s="229" t="s">
        <v>567</v>
      </c>
      <c r="C1057" s="230">
        <v>230</v>
      </c>
      <c r="D1057" s="231" t="s">
        <v>2749</v>
      </c>
      <c r="E1057" s="231" t="s">
        <v>378</v>
      </c>
      <c r="F1057" s="231" t="s">
        <v>379</v>
      </c>
      <c r="G1057" s="232" t="s">
        <v>2677</v>
      </c>
      <c r="H1057" s="233">
        <v>272</v>
      </c>
    </row>
    <row r="1058" spans="2:8">
      <c r="B1058" s="229" t="s">
        <v>566</v>
      </c>
      <c r="C1058" s="230">
        <v>230</v>
      </c>
      <c r="D1058" s="231" t="s">
        <v>2749</v>
      </c>
      <c r="E1058" s="231" t="s">
        <v>380</v>
      </c>
      <c r="F1058" s="231" t="s">
        <v>381</v>
      </c>
      <c r="G1058" s="232" t="s">
        <v>2678</v>
      </c>
      <c r="H1058" s="233">
        <v>282</v>
      </c>
    </row>
    <row r="1059" spans="2:8">
      <c r="B1059" s="229" t="s">
        <v>565</v>
      </c>
      <c r="C1059" s="230">
        <v>230</v>
      </c>
      <c r="D1059" s="231" t="s">
        <v>2749</v>
      </c>
      <c r="E1059" s="231" t="s">
        <v>382</v>
      </c>
      <c r="F1059" s="231" t="s">
        <v>383</v>
      </c>
      <c r="G1059" s="232" t="s">
        <v>2679</v>
      </c>
      <c r="H1059" s="233">
        <v>310</v>
      </c>
    </row>
    <row r="1060" spans="2:8">
      <c r="B1060" s="229" t="s">
        <v>564</v>
      </c>
      <c r="C1060" s="230">
        <v>230</v>
      </c>
      <c r="D1060" s="231" t="s">
        <v>2749</v>
      </c>
      <c r="E1060" s="231" t="s">
        <v>384</v>
      </c>
      <c r="F1060" s="231" t="s">
        <v>385</v>
      </c>
      <c r="G1060" s="232" t="s">
        <v>2680</v>
      </c>
      <c r="H1060" s="233">
        <v>310</v>
      </c>
    </row>
    <row r="1061" spans="2:8">
      <c r="B1061" s="229" t="s">
        <v>563</v>
      </c>
      <c r="C1061" s="230">
        <v>230</v>
      </c>
      <c r="D1061" s="231" t="s">
        <v>2749</v>
      </c>
      <c r="E1061" s="231" t="s">
        <v>386</v>
      </c>
      <c r="F1061" s="231" t="s">
        <v>387</v>
      </c>
      <c r="G1061" s="232" t="s">
        <v>2681</v>
      </c>
      <c r="H1061" s="233">
        <v>347</v>
      </c>
    </row>
    <row r="1062" spans="2:8">
      <c r="B1062" s="229" t="s">
        <v>562</v>
      </c>
      <c r="C1062" s="230">
        <v>230</v>
      </c>
      <c r="D1062" s="231" t="s">
        <v>2749</v>
      </c>
      <c r="E1062" s="231" t="s">
        <v>388</v>
      </c>
      <c r="F1062" s="231" t="s">
        <v>389</v>
      </c>
      <c r="G1062" s="232" t="s">
        <v>2682</v>
      </c>
      <c r="H1062" s="233">
        <v>366</v>
      </c>
    </row>
    <row r="1063" spans="2:8">
      <c r="B1063" s="229" t="s">
        <v>561</v>
      </c>
      <c r="C1063" s="230">
        <v>230</v>
      </c>
      <c r="D1063" s="231" t="s">
        <v>2749</v>
      </c>
      <c r="E1063" s="231" t="s">
        <v>390</v>
      </c>
      <c r="F1063" s="231" t="s">
        <v>391</v>
      </c>
      <c r="G1063" s="232" t="s">
        <v>2683</v>
      </c>
      <c r="H1063" s="233">
        <v>385</v>
      </c>
    </row>
    <row r="1064" spans="2:8">
      <c r="B1064" s="229" t="s">
        <v>560</v>
      </c>
      <c r="C1064" s="230">
        <v>230</v>
      </c>
      <c r="D1064" s="231" t="s">
        <v>2749</v>
      </c>
      <c r="E1064" s="231" t="s">
        <v>392</v>
      </c>
      <c r="F1064" s="231" t="s">
        <v>393</v>
      </c>
      <c r="G1064" s="232" t="s">
        <v>2684</v>
      </c>
      <c r="H1064" s="233">
        <v>480</v>
      </c>
    </row>
    <row r="1065" spans="2:8">
      <c r="B1065" s="229" t="s">
        <v>559</v>
      </c>
      <c r="C1065" s="230">
        <v>230</v>
      </c>
      <c r="D1065" s="231" t="s">
        <v>2750</v>
      </c>
      <c r="E1065" s="231" t="s">
        <v>374</v>
      </c>
      <c r="F1065" s="231" t="s">
        <v>375</v>
      </c>
      <c r="G1065" s="232" t="s">
        <v>2685</v>
      </c>
      <c r="H1065" s="233">
        <v>282</v>
      </c>
    </row>
    <row r="1066" spans="2:8">
      <c r="B1066" s="229" t="s">
        <v>558</v>
      </c>
      <c r="C1066" s="230">
        <v>230</v>
      </c>
      <c r="D1066" s="231" t="s">
        <v>2750</v>
      </c>
      <c r="E1066" s="231" t="s">
        <v>376</v>
      </c>
      <c r="F1066" s="231" t="s">
        <v>377</v>
      </c>
      <c r="G1066" s="232" t="s">
        <v>2686</v>
      </c>
      <c r="H1066" s="233">
        <v>323</v>
      </c>
    </row>
    <row r="1067" spans="2:8">
      <c r="B1067" s="229" t="s">
        <v>557</v>
      </c>
      <c r="C1067" s="230">
        <v>230</v>
      </c>
      <c r="D1067" s="231" t="s">
        <v>2750</v>
      </c>
      <c r="E1067" s="231" t="s">
        <v>378</v>
      </c>
      <c r="F1067" s="231" t="s">
        <v>379</v>
      </c>
      <c r="G1067" s="232" t="s">
        <v>2687</v>
      </c>
      <c r="H1067" s="233">
        <v>350</v>
      </c>
    </row>
    <row r="1068" spans="2:8">
      <c r="B1068" s="229" t="s">
        <v>556</v>
      </c>
      <c r="C1068" s="230">
        <v>230</v>
      </c>
      <c r="D1068" s="231" t="s">
        <v>2750</v>
      </c>
      <c r="E1068" s="231" t="s">
        <v>380</v>
      </c>
      <c r="F1068" s="231" t="s">
        <v>381</v>
      </c>
      <c r="G1068" s="232" t="s">
        <v>2688</v>
      </c>
      <c r="H1068" s="233">
        <v>363</v>
      </c>
    </row>
    <row r="1069" spans="2:8">
      <c r="B1069" s="229" t="s">
        <v>555</v>
      </c>
      <c r="C1069" s="230">
        <v>230</v>
      </c>
      <c r="D1069" s="231" t="s">
        <v>2750</v>
      </c>
      <c r="E1069" s="231" t="s">
        <v>382</v>
      </c>
      <c r="F1069" s="231" t="s">
        <v>383</v>
      </c>
      <c r="G1069" s="232" t="s">
        <v>2689</v>
      </c>
      <c r="H1069" s="233">
        <v>406</v>
      </c>
    </row>
    <row r="1070" spans="2:8">
      <c r="B1070" s="229" t="s">
        <v>554</v>
      </c>
      <c r="C1070" s="230">
        <v>230</v>
      </c>
      <c r="D1070" s="231" t="s">
        <v>2750</v>
      </c>
      <c r="E1070" s="231" t="s">
        <v>384</v>
      </c>
      <c r="F1070" s="231" t="s">
        <v>385</v>
      </c>
      <c r="G1070" s="232" t="s">
        <v>2690</v>
      </c>
      <c r="H1070" s="233">
        <v>405</v>
      </c>
    </row>
    <row r="1071" spans="2:8">
      <c r="B1071" s="229" t="s">
        <v>553</v>
      </c>
      <c r="C1071" s="230">
        <v>230</v>
      </c>
      <c r="D1071" s="231" t="s">
        <v>2750</v>
      </c>
      <c r="E1071" s="231" t="s">
        <v>386</v>
      </c>
      <c r="F1071" s="231" t="s">
        <v>387</v>
      </c>
      <c r="G1071" s="232" t="s">
        <v>2691</v>
      </c>
      <c r="H1071" s="233">
        <v>478</v>
      </c>
    </row>
    <row r="1072" spans="2:8">
      <c r="B1072" s="229" t="s">
        <v>552</v>
      </c>
      <c r="C1072" s="230">
        <v>230</v>
      </c>
      <c r="D1072" s="231" t="s">
        <v>2750</v>
      </c>
      <c r="E1072" s="231" t="s">
        <v>388</v>
      </c>
      <c r="F1072" s="231" t="s">
        <v>389</v>
      </c>
      <c r="G1072" s="232" t="s">
        <v>2692</v>
      </c>
      <c r="H1072" s="233">
        <v>514</v>
      </c>
    </row>
    <row r="1073" spans="2:8">
      <c r="B1073" s="229" t="s">
        <v>551</v>
      </c>
      <c r="C1073" s="230">
        <v>230</v>
      </c>
      <c r="D1073" s="231" t="s">
        <v>2750</v>
      </c>
      <c r="E1073" s="231" t="s">
        <v>390</v>
      </c>
      <c r="F1073" s="231" t="s">
        <v>391</v>
      </c>
      <c r="G1073" s="232" t="s">
        <v>2693</v>
      </c>
      <c r="H1073" s="233">
        <v>551</v>
      </c>
    </row>
    <row r="1074" spans="2:8">
      <c r="B1074" s="229" t="s">
        <v>550</v>
      </c>
      <c r="C1074" s="230">
        <v>230</v>
      </c>
      <c r="D1074" s="231" t="s">
        <v>2750</v>
      </c>
      <c r="E1074" s="231" t="s">
        <v>392</v>
      </c>
      <c r="F1074" s="231" t="s">
        <v>393</v>
      </c>
      <c r="G1074" s="232" t="s">
        <v>2694</v>
      </c>
      <c r="H1074" s="233">
        <v>695</v>
      </c>
    </row>
    <row r="1075" spans="2:8">
      <c r="B1075" s="229" t="s">
        <v>549</v>
      </c>
      <c r="C1075" s="230">
        <v>230</v>
      </c>
      <c r="D1075" s="231" t="s">
        <v>2751</v>
      </c>
      <c r="E1075" s="231" t="s">
        <v>374</v>
      </c>
      <c r="F1075" s="231" t="s">
        <v>375</v>
      </c>
      <c r="G1075" s="232" t="s">
        <v>2695</v>
      </c>
      <c r="H1075" s="233">
        <v>351</v>
      </c>
    </row>
    <row r="1076" spans="2:8">
      <c r="B1076" s="229" t="s">
        <v>548</v>
      </c>
      <c r="C1076" s="230">
        <v>230</v>
      </c>
      <c r="D1076" s="231" t="s">
        <v>2751</v>
      </c>
      <c r="E1076" s="231" t="s">
        <v>376</v>
      </c>
      <c r="F1076" s="231" t="s">
        <v>377</v>
      </c>
      <c r="G1076" s="232" t="s">
        <v>2696</v>
      </c>
      <c r="H1076" s="233">
        <v>410</v>
      </c>
    </row>
    <row r="1077" spans="2:8">
      <c r="B1077" s="229" t="s">
        <v>547</v>
      </c>
      <c r="C1077" s="230">
        <v>230</v>
      </c>
      <c r="D1077" s="231" t="s">
        <v>2751</v>
      </c>
      <c r="E1077" s="231" t="s">
        <v>378</v>
      </c>
      <c r="F1077" s="231" t="s">
        <v>379</v>
      </c>
      <c r="G1077" s="232" t="s">
        <v>2697</v>
      </c>
      <c r="H1077" s="233">
        <v>461</v>
      </c>
    </row>
    <row r="1078" spans="2:8">
      <c r="B1078" s="229" t="s">
        <v>546</v>
      </c>
      <c r="C1078" s="230">
        <v>230</v>
      </c>
      <c r="D1078" s="231" t="s">
        <v>2751</v>
      </c>
      <c r="E1078" s="231" t="s">
        <v>380</v>
      </c>
      <c r="F1078" s="231" t="s">
        <v>381</v>
      </c>
      <c r="G1078" s="232" t="s">
        <v>2698</v>
      </c>
      <c r="H1078" s="233">
        <v>485</v>
      </c>
    </row>
    <row r="1079" spans="2:8">
      <c r="B1079" s="229" t="s">
        <v>545</v>
      </c>
      <c r="C1079" s="230">
        <v>230</v>
      </c>
      <c r="D1079" s="231" t="s">
        <v>2751</v>
      </c>
      <c r="E1079" s="231" t="s">
        <v>382</v>
      </c>
      <c r="F1079" s="231" t="s">
        <v>383</v>
      </c>
      <c r="G1079" s="232" t="s">
        <v>2699</v>
      </c>
      <c r="H1079" s="233">
        <v>561</v>
      </c>
    </row>
    <row r="1080" spans="2:8">
      <c r="B1080" s="229" t="s">
        <v>544</v>
      </c>
      <c r="C1080" s="230">
        <v>230</v>
      </c>
      <c r="D1080" s="231" t="s">
        <v>2751</v>
      </c>
      <c r="E1080" s="231" t="s">
        <v>384</v>
      </c>
      <c r="F1080" s="231" t="s">
        <v>385</v>
      </c>
      <c r="G1080" s="232" t="s">
        <v>2700</v>
      </c>
      <c r="H1080" s="233">
        <v>560</v>
      </c>
    </row>
    <row r="1081" spans="2:8">
      <c r="B1081" s="229" t="s">
        <v>543</v>
      </c>
      <c r="C1081" s="230">
        <v>230</v>
      </c>
      <c r="D1081" s="231" t="s">
        <v>2751</v>
      </c>
      <c r="E1081" s="231" t="s">
        <v>386</v>
      </c>
      <c r="F1081" s="231" t="s">
        <v>387</v>
      </c>
      <c r="G1081" s="232" t="s">
        <v>2701</v>
      </c>
      <c r="H1081" s="233">
        <v>661</v>
      </c>
    </row>
    <row r="1082" spans="2:8">
      <c r="B1082" s="229" t="s">
        <v>542</v>
      </c>
      <c r="C1082" s="230">
        <v>230</v>
      </c>
      <c r="D1082" s="231" t="s">
        <v>2751</v>
      </c>
      <c r="E1082" s="231" t="s">
        <v>388</v>
      </c>
      <c r="F1082" s="231" t="s">
        <v>389</v>
      </c>
      <c r="G1082" s="232" t="s">
        <v>2702</v>
      </c>
      <c r="H1082" s="233">
        <v>710</v>
      </c>
    </row>
    <row r="1083" spans="2:8">
      <c r="B1083" s="229" t="s">
        <v>541</v>
      </c>
      <c r="C1083" s="230">
        <v>230</v>
      </c>
      <c r="D1083" s="231" t="s">
        <v>2751</v>
      </c>
      <c r="E1083" s="231" t="s">
        <v>390</v>
      </c>
      <c r="F1083" s="231" t="s">
        <v>391</v>
      </c>
      <c r="G1083" s="232" t="s">
        <v>2703</v>
      </c>
      <c r="H1083" s="233">
        <v>761</v>
      </c>
    </row>
    <row r="1084" spans="2:8">
      <c r="B1084" s="229" t="s">
        <v>540</v>
      </c>
      <c r="C1084" s="230">
        <v>230</v>
      </c>
      <c r="D1084" s="231" t="s">
        <v>2751</v>
      </c>
      <c r="E1084" s="231" t="s">
        <v>392</v>
      </c>
      <c r="F1084" s="231" t="s">
        <v>393</v>
      </c>
      <c r="G1084" s="232" t="s">
        <v>2704</v>
      </c>
      <c r="H1084" s="233">
        <v>961</v>
      </c>
    </row>
    <row r="1085" spans="2:8">
      <c r="B1085" s="229" t="s">
        <v>539</v>
      </c>
      <c r="C1085" s="230">
        <v>230</v>
      </c>
      <c r="D1085" s="231" t="s">
        <v>2752</v>
      </c>
      <c r="E1085" s="231" t="s">
        <v>374</v>
      </c>
      <c r="F1085" s="231" t="s">
        <v>375</v>
      </c>
      <c r="G1085" s="232" t="s">
        <v>2705</v>
      </c>
      <c r="H1085" s="233">
        <v>479</v>
      </c>
    </row>
    <row r="1086" spans="2:8">
      <c r="B1086" s="229" t="s">
        <v>538</v>
      </c>
      <c r="C1086" s="230">
        <v>230</v>
      </c>
      <c r="D1086" s="231" t="s">
        <v>2752</v>
      </c>
      <c r="E1086" s="231" t="s">
        <v>376</v>
      </c>
      <c r="F1086" s="231" t="s">
        <v>377</v>
      </c>
      <c r="G1086" s="232" t="s">
        <v>2706</v>
      </c>
      <c r="H1086" s="233">
        <v>582</v>
      </c>
    </row>
    <row r="1087" spans="2:8">
      <c r="B1087" s="229" t="s">
        <v>537</v>
      </c>
      <c r="C1087" s="230">
        <v>230</v>
      </c>
      <c r="D1087" s="231" t="s">
        <v>2752</v>
      </c>
      <c r="E1087" s="231" t="s">
        <v>378</v>
      </c>
      <c r="F1087" s="231" t="s">
        <v>379</v>
      </c>
      <c r="G1087" s="232" t="s">
        <v>2707</v>
      </c>
      <c r="H1087" s="233">
        <v>660</v>
      </c>
    </row>
    <row r="1088" spans="2:8">
      <c r="B1088" s="229" t="s">
        <v>536</v>
      </c>
      <c r="C1088" s="230">
        <v>230</v>
      </c>
      <c r="D1088" s="231" t="s">
        <v>2752</v>
      </c>
      <c r="E1088" s="231" t="s">
        <v>380</v>
      </c>
      <c r="F1088" s="231" t="s">
        <v>381</v>
      </c>
      <c r="G1088" s="232" t="s">
        <v>2708</v>
      </c>
      <c r="H1088" s="233">
        <v>685</v>
      </c>
    </row>
    <row r="1089" spans="2:8">
      <c r="B1089" s="229" t="s">
        <v>535</v>
      </c>
      <c r="C1089" s="230">
        <v>230</v>
      </c>
      <c r="D1089" s="231" t="s">
        <v>2752</v>
      </c>
      <c r="E1089" s="231" t="s">
        <v>382</v>
      </c>
      <c r="F1089" s="231" t="s">
        <v>383</v>
      </c>
      <c r="G1089" s="232" t="s">
        <v>2709</v>
      </c>
      <c r="H1089" s="233">
        <v>798</v>
      </c>
    </row>
    <row r="1090" spans="2:8">
      <c r="B1090" s="229" t="s">
        <v>534</v>
      </c>
      <c r="C1090" s="230">
        <v>230</v>
      </c>
      <c r="D1090" s="231" t="s">
        <v>2752</v>
      </c>
      <c r="E1090" s="231" t="s">
        <v>384</v>
      </c>
      <c r="F1090" s="231" t="s">
        <v>385</v>
      </c>
      <c r="G1090" s="232" t="s">
        <v>2710</v>
      </c>
      <c r="H1090" s="233">
        <v>788</v>
      </c>
    </row>
    <row r="1091" spans="2:8">
      <c r="B1091" s="229" t="s">
        <v>533</v>
      </c>
      <c r="C1091" s="230">
        <v>230</v>
      </c>
      <c r="D1091" s="231" t="s">
        <v>2752</v>
      </c>
      <c r="E1091" s="231" t="s">
        <v>386</v>
      </c>
      <c r="F1091" s="231" t="s">
        <v>387</v>
      </c>
      <c r="G1091" s="232" t="s">
        <v>2711</v>
      </c>
      <c r="H1091" s="233">
        <v>935</v>
      </c>
    </row>
    <row r="1092" spans="2:8">
      <c r="B1092" s="229" t="s">
        <v>532</v>
      </c>
      <c r="C1092" s="230">
        <v>230</v>
      </c>
      <c r="D1092" s="231" t="s">
        <v>2752</v>
      </c>
      <c r="E1092" s="231" t="s">
        <v>388</v>
      </c>
      <c r="F1092" s="231" t="s">
        <v>389</v>
      </c>
      <c r="G1092" s="232" t="s">
        <v>2712</v>
      </c>
      <c r="H1092" s="233">
        <v>994</v>
      </c>
    </row>
    <row r="1093" spans="2:8">
      <c r="B1093" s="229" t="s">
        <v>531</v>
      </c>
      <c r="C1093" s="230">
        <v>230</v>
      </c>
      <c r="D1093" s="231" t="s">
        <v>2752</v>
      </c>
      <c r="E1093" s="231" t="s">
        <v>390</v>
      </c>
      <c r="F1093" s="231" t="s">
        <v>391</v>
      </c>
      <c r="G1093" s="232" t="s">
        <v>2713</v>
      </c>
      <c r="H1093" s="233">
        <v>1072</v>
      </c>
    </row>
    <row r="1094" spans="2:8">
      <c r="B1094" s="229" t="s">
        <v>530</v>
      </c>
      <c r="C1094" s="230">
        <v>230</v>
      </c>
      <c r="D1094" s="231" t="s">
        <v>2752</v>
      </c>
      <c r="E1094" s="231" t="s">
        <v>392</v>
      </c>
      <c r="F1094" s="231" t="s">
        <v>393</v>
      </c>
      <c r="G1094" s="232" t="s">
        <v>2714</v>
      </c>
      <c r="H1094" s="233">
        <v>1347</v>
      </c>
    </row>
    <row r="1095" spans="2:8">
      <c r="B1095" s="229" t="s">
        <v>529</v>
      </c>
      <c r="C1095" s="230">
        <v>230</v>
      </c>
      <c r="D1095" s="231" t="s">
        <v>2753</v>
      </c>
      <c r="E1095" s="231" t="s">
        <v>374</v>
      </c>
      <c r="F1095" s="231" t="s">
        <v>375</v>
      </c>
      <c r="G1095" s="232" t="s">
        <v>2715</v>
      </c>
      <c r="H1095" s="233">
        <v>638</v>
      </c>
    </row>
    <row r="1096" spans="2:8">
      <c r="B1096" s="229" t="s">
        <v>528</v>
      </c>
      <c r="C1096" s="230">
        <v>230</v>
      </c>
      <c r="D1096" s="231" t="s">
        <v>2753</v>
      </c>
      <c r="E1096" s="231" t="s">
        <v>376</v>
      </c>
      <c r="F1096" s="231" t="s">
        <v>377</v>
      </c>
      <c r="G1096" s="232" t="s">
        <v>2716</v>
      </c>
      <c r="H1096" s="233">
        <v>778</v>
      </c>
    </row>
    <row r="1097" spans="2:8">
      <c r="B1097" s="229" t="s">
        <v>527</v>
      </c>
      <c r="C1097" s="230">
        <v>230</v>
      </c>
      <c r="D1097" s="231" t="s">
        <v>2753</v>
      </c>
      <c r="E1097" s="231" t="s">
        <v>378</v>
      </c>
      <c r="F1097" s="231" t="s">
        <v>379</v>
      </c>
      <c r="G1097" s="232" t="s">
        <v>2717</v>
      </c>
      <c r="H1097" s="233">
        <v>879</v>
      </c>
    </row>
    <row r="1098" spans="2:8">
      <c r="B1098" s="229" t="s">
        <v>526</v>
      </c>
      <c r="C1098" s="230">
        <v>230</v>
      </c>
      <c r="D1098" s="231" t="s">
        <v>2753</v>
      </c>
      <c r="E1098" s="231" t="s">
        <v>380</v>
      </c>
      <c r="F1098" s="231" t="s">
        <v>381</v>
      </c>
      <c r="G1098" s="232" t="s">
        <v>2718</v>
      </c>
      <c r="H1098" s="233">
        <v>918</v>
      </c>
    </row>
    <row r="1099" spans="2:8">
      <c r="B1099" s="229" t="s">
        <v>525</v>
      </c>
      <c r="C1099" s="230">
        <v>230</v>
      </c>
      <c r="D1099" s="231" t="s">
        <v>2753</v>
      </c>
      <c r="E1099" s="231" t="s">
        <v>382</v>
      </c>
      <c r="F1099" s="231" t="s">
        <v>383</v>
      </c>
      <c r="G1099" s="232" t="s">
        <v>2719</v>
      </c>
      <c r="H1099" s="233">
        <v>1066</v>
      </c>
    </row>
    <row r="1100" spans="2:8">
      <c r="B1100" s="229" t="s">
        <v>524</v>
      </c>
      <c r="C1100" s="230">
        <v>230</v>
      </c>
      <c r="D1100" s="231" t="s">
        <v>2753</v>
      </c>
      <c r="E1100" s="231" t="s">
        <v>384</v>
      </c>
      <c r="F1100" s="231" t="s">
        <v>385</v>
      </c>
      <c r="G1100" s="232" t="s">
        <v>2720</v>
      </c>
      <c r="H1100" s="233">
        <v>1059</v>
      </c>
    </row>
    <row r="1101" spans="2:8">
      <c r="B1101" s="229" t="s">
        <v>523</v>
      </c>
      <c r="C1101" s="230">
        <v>230</v>
      </c>
      <c r="D1101" s="231" t="s">
        <v>2753</v>
      </c>
      <c r="E1101" s="231" t="s">
        <v>386</v>
      </c>
      <c r="F1101" s="231" t="s">
        <v>387</v>
      </c>
      <c r="G1101" s="232" t="s">
        <v>2721</v>
      </c>
      <c r="H1101" s="233">
        <v>1253</v>
      </c>
    </row>
    <row r="1102" spans="2:8">
      <c r="B1102" s="229" t="s">
        <v>522</v>
      </c>
      <c r="C1102" s="230">
        <v>230</v>
      </c>
      <c r="D1102" s="231" t="s">
        <v>2753</v>
      </c>
      <c r="E1102" s="231" t="s">
        <v>388</v>
      </c>
      <c r="F1102" s="231" t="s">
        <v>389</v>
      </c>
      <c r="G1102" s="232" t="s">
        <v>2722</v>
      </c>
      <c r="H1102" s="233">
        <v>1339</v>
      </c>
    </row>
    <row r="1103" spans="2:8">
      <c r="B1103" s="229" t="s">
        <v>521</v>
      </c>
      <c r="C1103" s="230">
        <v>230</v>
      </c>
      <c r="D1103" s="231" t="s">
        <v>2753</v>
      </c>
      <c r="E1103" s="231" t="s">
        <v>390</v>
      </c>
      <c r="F1103" s="231" t="s">
        <v>391</v>
      </c>
      <c r="G1103" s="232" t="s">
        <v>2723</v>
      </c>
      <c r="H1103" s="233">
        <v>1440</v>
      </c>
    </row>
    <row r="1104" spans="2:8">
      <c r="B1104" s="229" t="s">
        <v>520</v>
      </c>
      <c r="C1104" s="230">
        <v>230</v>
      </c>
      <c r="D1104" s="231" t="s">
        <v>2753</v>
      </c>
      <c r="E1104" s="231" t="s">
        <v>392</v>
      </c>
      <c r="F1104" s="231" t="s">
        <v>393</v>
      </c>
      <c r="G1104" s="232" t="s">
        <v>2724</v>
      </c>
      <c r="H1104" s="233">
        <v>1814</v>
      </c>
    </row>
    <row r="1105" spans="2:8">
      <c r="B1105" s="229" t="s">
        <v>519</v>
      </c>
      <c r="C1105" s="230">
        <v>230</v>
      </c>
      <c r="D1105" s="231" t="s">
        <v>2754</v>
      </c>
      <c r="E1105" s="231" t="s">
        <v>374</v>
      </c>
      <c r="F1105" s="231" t="s">
        <v>375</v>
      </c>
      <c r="G1105" s="232" t="s">
        <v>2725</v>
      </c>
      <c r="H1105" s="233">
        <v>908</v>
      </c>
    </row>
    <row r="1106" spans="2:8">
      <c r="B1106" s="229" t="s">
        <v>518</v>
      </c>
      <c r="C1106" s="230">
        <v>230</v>
      </c>
      <c r="D1106" s="231" t="s">
        <v>2754</v>
      </c>
      <c r="E1106" s="231" t="s">
        <v>376</v>
      </c>
      <c r="F1106" s="231" t="s">
        <v>377</v>
      </c>
      <c r="G1106" s="232" t="s">
        <v>2726</v>
      </c>
      <c r="H1106" s="233">
        <v>1102</v>
      </c>
    </row>
    <row r="1107" spans="2:8">
      <c r="B1107" s="229" t="s">
        <v>517</v>
      </c>
      <c r="C1107" s="230">
        <v>230</v>
      </c>
      <c r="D1107" s="231" t="s">
        <v>2754</v>
      </c>
      <c r="E1107" s="231" t="s">
        <v>378</v>
      </c>
      <c r="F1107" s="231" t="s">
        <v>379</v>
      </c>
      <c r="G1107" s="232" t="s">
        <v>2727</v>
      </c>
      <c r="H1107" s="233">
        <v>1252</v>
      </c>
    </row>
    <row r="1108" spans="2:8">
      <c r="B1108" s="229" t="s">
        <v>516</v>
      </c>
      <c r="C1108" s="230">
        <v>230</v>
      </c>
      <c r="D1108" s="231" t="s">
        <v>2754</v>
      </c>
      <c r="E1108" s="231" t="s">
        <v>380</v>
      </c>
      <c r="F1108" s="231" t="s">
        <v>381</v>
      </c>
      <c r="G1108" s="232" t="s">
        <v>2728</v>
      </c>
      <c r="H1108" s="233">
        <v>1295</v>
      </c>
    </row>
    <row r="1109" spans="2:8">
      <c r="B1109" s="229" t="s">
        <v>515</v>
      </c>
      <c r="C1109" s="230">
        <v>230</v>
      </c>
      <c r="D1109" s="231" t="s">
        <v>2754</v>
      </c>
      <c r="E1109" s="231" t="s">
        <v>382</v>
      </c>
      <c r="F1109" s="231" t="s">
        <v>383</v>
      </c>
      <c r="G1109" s="232" t="s">
        <v>2729</v>
      </c>
      <c r="H1109" s="233">
        <v>1510</v>
      </c>
    </row>
    <row r="1110" spans="2:8">
      <c r="B1110" s="229" t="s">
        <v>514</v>
      </c>
      <c r="C1110" s="230">
        <v>230</v>
      </c>
      <c r="D1110" s="231" t="s">
        <v>2754</v>
      </c>
      <c r="E1110" s="231" t="s">
        <v>384</v>
      </c>
      <c r="F1110" s="231" t="s">
        <v>385</v>
      </c>
      <c r="G1110" s="232" t="s">
        <v>2730</v>
      </c>
      <c r="H1110" s="233">
        <v>1489</v>
      </c>
    </row>
    <row r="1111" spans="2:8">
      <c r="B1111" s="229" t="s">
        <v>513</v>
      </c>
      <c r="C1111" s="230">
        <v>230</v>
      </c>
      <c r="D1111" s="231" t="s">
        <v>2754</v>
      </c>
      <c r="E1111" s="231" t="s">
        <v>386</v>
      </c>
      <c r="F1111" s="231" t="s">
        <v>387</v>
      </c>
      <c r="G1111" s="232" t="s">
        <v>2731</v>
      </c>
      <c r="H1111" s="233">
        <v>1768</v>
      </c>
    </row>
    <row r="1112" spans="2:8">
      <c r="B1112" s="229" t="s">
        <v>512</v>
      </c>
      <c r="C1112" s="230">
        <v>230</v>
      </c>
      <c r="D1112" s="231" t="s">
        <v>2754</v>
      </c>
      <c r="E1112" s="231" t="s">
        <v>388</v>
      </c>
      <c r="F1112" s="231" t="s">
        <v>389</v>
      </c>
      <c r="G1112" s="232" t="s">
        <v>2732</v>
      </c>
      <c r="H1112" s="233">
        <v>1876</v>
      </c>
    </row>
    <row r="1113" spans="2:8">
      <c r="B1113" s="229" t="s">
        <v>511</v>
      </c>
      <c r="C1113" s="230">
        <v>230</v>
      </c>
      <c r="D1113" s="231" t="s">
        <v>2754</v>
      </c>
      <c r="E1113" s="231" t="s">
        <v>390</v>
      </c>
      <c r="F1113" s="231" t="s">
        <v>391</v>
      </c>
      <c r="G1113" s="232" t="s">
        <v>2733</v>
      </c>
      <c r="H1113" s="233">
        <v>2026</v>
      </c>
    </row>
    <row r="1114" spans="2:8">
      <c r="B1114" s="229" t="s">
        <v>510</v>
      </c>
      <c r="C1114" s="230">
        <v>230</v>
      </c>
      <c r="D1114" s="231" t="s">
        <v>2754</v>
      </c>
      <c r="E1114" s="231" t="s">
        <v>392</v>
      </c>
      <c r="F1114" s="231" t="s">
        <v>393</v>
      </c>
      <c r="G1114" s="232" t="s">
        <v>2734</v>
      </c>
      <c r="H1114" s="233">
        <v>2543</v>
      </c>
    </row>
    <row r="1115" spans="2:8">
      <c r="B1115" s="229" t="s">
        <v>509</v>
      </c>
      <c r="C1115" s="230">
        <v>230</v>
      </c>
      <c r="D1115" s="231" t="s">
        <v>2755</v>
      </c>
      <c r="E1115" s="231" t="s">
        <v>374</v>
      </c>
      <c r="F1115" s="231" t="s">
        <v>375</v>
      </c>
      <c r="G1115" s="232" t="s">
        <v>2735</v>
      </c>
      <c r="H1115" s="233">
        <v>1061</v>
      </c>
    </row>
    <row r="1116" spans="2:8">
      <c r="B1116" s="229" t="s">
        <v>508</v>
      </c>
      <c r="C1116" s="230">
        <v>230</v>
      </c>
      <c r="D1116" s="231" t="s">
        <v>2755</v>
      </c>
      <c r="E1116" s="231" t="s">
        <v>376</v>
      </c>
      <c r="F1116" s="231" t="s">
        <v>377</v>
      </c>
      <c r="G1116" s="232" t="s">
        <v>2736</v>
      </c>
      <c r="H1116" s="233">
        <v>1285</v>
      </c>
    </row>
    <row r="1117" spans="2:8">
      <c r="B1117" s="229" t="s">
        <v>507</v>
      </c>
      <c r="C1117" s="230">
        <v>230</v>
      </c>
      <c r="D1117" s="231" t="s">
        <v>2755</v>
      </c>
      <c r="E1117" s="231" t="s">
        <v>378</v>
      </c>
      <c r="F1117" s="231" t="s">
        <v>379</v>
      </c>
      <c r="G1117" s="232" t="s">
        <v>2737</v>
      </c>
      <c r="H1117" s="233">
        <v>1464</v>
      </c>
    </row>
    <row r="1118" spans="2:8">
      <c r="B1118" s="229" t="s">
        <v>506</v>
      </c>
      <c r="C1118" s="230">
        <v>230</v>
      </c>
      <c r="D1118" s="231" t="s">
        <v>2755</v>
      </c>
      <c r="E1118" s="231" t="s">
        <v>380</v>
      </c>
      <c r="F1118" s="231" t="s">
        <v>381</v>
      </c>
      <c r="G1118" s="232" t="s">
        <v>2738</v>
      </c>
      <c r="H1118" s="233">
        <v>1509</v>
      </c>
    </row>
    <row r="1119" spans="2:8">
      <c r="B1119" s="229" t="s">
        <v>505</v>
      </c>
      <c r="C1119" s="230">
        <v>230</v>
      </c>
      <c r="D1119" s="231" t="s">
        <v>2755</v>
      </c>
      <c r="E1119" s="231" t="s">
        <v>382</v>
      </c>
      <c r="F1119" s="231" t="s">
        <v>383</v>
      </c>
      <c r="G1119" s="232" t="s">
        <v>2739</v>
      </c>
      <c r="H1119" s="233">
        <v>1763</v>
      </c>
    </row>
    <row r="1120" spans="2:8">
      <c r="B1120" s="229" t="s">
        <v>504</v>
      </c>
      <c r="C1120" s="230">
        <v>230</v>
      </c>
      <c r="D1120" s="231" t="s">
        <v>2755</v>
      </c>
      <c r="E1120" s="231" t="s">
        <v>384</v>
      </c>
      <c r="F1120" s="231" t="s">
        <v>385</v>
      </c>
      <c r="G1120" s="232" t="s">
        <v>2740</v>
      </c>
      <c r="H1120" s="233">
        <v>1733</v>
      </c>
    </row>
    <row r="1121" spans="2:8">
      <c r="B1121" s="229" t="s">
        <v>503</v>
      </c>
      <c r="C1121" s="230">
        <v>230</v>
      </c>
      <c r="D1121" s="231" t="s">
        <v>2755</v>
      </c>
      <c r="E1121" s="231" t="s">
        <v>386</v>
      </c>
      <c r="F1121" s="231" t="s">
        <v>387</v>
      </c>
      <c r="G1121" s="232" t="s">
        <v>2741</v>
      </c>
      <c r="H1121" s="233">
        <v>2061</v>
      </c>
    </row>
    <row r="1122" spans="2:8">
      <c r="B1122" s="229" t="s">
        <v>502</v>
      </c>
      <c r="C1122" s="230">
        <v>230</v>
      </c>
      <c r="D1122" s="231" t="s">
        <v>2755</v>
      </c>
      <c r="E1122" s="231" t="s">
        <v>388</v>
      </c>
      <c r="F1122" s="231" t="s">
        <v>389</v>
      </c>
      <c r="G1122" s="232" t="s">
        <v>2742</v>
      </c>
      <c r="H1122" s="233">
        <v>2181</v>
      </c>
    </row>
    <row r="1123" spans="2:8">
      <c r="B1123" s="229" t="s">
        <v>501</v>
      </c>
      <c r="C1123" s="230">
        <v>230</v>
      </c>
      <c r="D1123" s="231" t="s">
        <v>2755</v>
      </c>
      <c r="E1123" s="231" t="s">
        <v>390</v>
      </c>
      <c r="F1123" s="231" t="s">
        <v>391</v>
      </c>
      <c r="G1123" s="232" t="s">
        <v>2743</v>
      </c>
      <c r="H1123" s="233">
        <v>2360</v>
      </c>
    </row>
    <row r="1124" spans="2:8">
      <c r="B1124" s="234" t="s">
        <v>500</v>
      </c>
      <c r="C1124" s="235">
        <v>230</v>
      </c>
      <c r="D1124" s="236" t="s">
        <v>2755</v>
      </c>
      <c r="E1124" s="236" t="s">
        <v>392</v>
      </c>
      <c r="F1124" s="236" t="s">
        <v>393</v>
      </c>
      <c r="G1124" s="237" t="s">
        <v>2744</v>
      </c>
      <c r="H1124" s="238">
        <v>2957</v>
      </c>
    </row>
  </sheetData>
  <mergeCells count="2">
    <mergeCell ref="A1:H1"/>
    <mergeCell ref="A2:H2"/>
  </mergeCells>
  <pageMargins left="0.39370078740157483" right="0" top="1.3385826771653544" bottom="1.1417322834645669" header="0.31496062992125984" footer="0"/>
  <pageSetup paperSize="9" scale="70" orientation="portrait" r:id="rId1"/>
  <headerFooter>
    <oddHeader>&amp;L&amp;G</oddHeader>
  </headerFooter>
  <rowBreaks count="13" manualBreakCount="13">
    <brk id="80" max="16383" man="1"/>
    <brk id="120" max="16383" man="1"/>
    <brk id="160" max="16383" man="1"/>
    <brk id="200" max="16383" man="1"/>
    <brk id="240" max="16383" man="1"/>
    <brk id="280" max="16383" man="1"/>
    <brk id="320" max="16383" man="1"/>
    <brk id="360" max="16383" man="1"/>
    <brk id="400" max="16383" man="1"/>
    <brk id="440" max="16383" man="1"/>
    <brk id="480" max="16383" man="1"/>
    <brk id="520" max="16383" man="1"/>
    <brk id="560" max="16383" man="1"/>
  </rowBreaks>
  <legacyDrawingHF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29"/>
  <sheetViews>
    <sheetView topLeftCell="A109" workbookViewId="0">
      <selection activeCell="F145" sqref="F145"/>
    </sheetView>
  </sheetViews>
  <sheetFormatPr defaultRowHeight="15"/>
  <cols>
    <col min="1" max="1" width="17.5703125" bestFit="1" customWidth="1"/>
    <col min="3" max="3" width="16.28515625" style="300" customWidth="1"/>
  </cols>
  <sheetData>
    <row r="1" spans="1:3">
      <c r="A1" s="316" t="s">
        <v>2767</v>
      </c>
      <c r="B1" s="316" t="s">
        <v>3074</v>
      </c>
      <c r="C1" s="317" t="s">
        <v>3032</v>
      </c>
    </row>
    <row r="2" spans="1:3">
      <c r="A2" s="331" t="s">
        <v>78</v>
      </c>
      <c r="B2" s="331">
        <v>75.899999999999991</v>
      </c>
      <c r="C2" s="332">
        <f>VLOOKUP(A2,pula23678[[model]:[kod GTIN]],2,0)</f>
        <v>5902367800000</v>
      </c>
    </row>
    <row r="3" spans="1:3">
      <c r="A3" s="331" t="s">
        <v>79</v>
      </c>
      <c r="B3" s="331">
        <v>87.2</v>
      </c>
      <c r="C3" s="332">
        <f>VLOOKUP(A3,pula23678[[model]:[kod GTIN]],2,0)</f>
        <v>5902367800017</v>
      </c>
    </row>
    <row r="4" spans="1:3">
      <c r="A4" s="331" t="s">
        <v>80</v>
      </c>
      <c r="B4" s="331">
        <v>78.8</v>
      </c>
      <c r="C4" s="332">
        <f>VLOOKUP(A4,pula23678[[model]:[kod GTIN]],2,0)</f>
        <v>5902367800024</v>
      </c>
    </row>
    <row r="5" spans="1:3">
      <c r="A5" s="331" t="s">
        <v>81</v>
      </c>
      <c r="B5" s="331">
        <v>122</v>
      </c>
      <c r="C5" s="332">
        <f>VLOOKUP(A5,pula23678[[model]:[kod GTIN]],2,0)</f>
        <v>5902367800031</v>
      </c>
    </row>
    <row r="6" spans="1:3">
      <c r="A6" s="331" t="s">
        <v>82</v>
      </c>
      <c r="B6" s="331">
        <v>155</v>
      </c>
      <c r="C6" s="332">
        <f>VLOOKUP(A6,pula23678[[model]:[kod GTIN]],2,0)</f>
        <v>5902367800048</v>
      </c>
    </row>
    <row r="7" spans="1:3">
      <c r="A7" s="331" t="s">
        <v>83</v>
      </c>
      <c r="B7" s="331">
        <v>119</v>
      </c>
      <c r="C7" s="332">
        <f>VLOOKUP(A7,pula23678[[model]:[kod GTIN]],2,0)</f>
        <v>5902367800055</v>
      </c>
    </row>
    <row r="8" spans="1:3">
      <c r="A8" s="331" t="s">
        <v>84</v>
      </c>
      <c r="B8" s="331">
        <v>139</v>
      </c>
      <c r="C8" s="332">
        <f>VLOOKUP(A8,pula23678[[model]:[kod GTIN]],2,0)</f>
        <v>5902367800062</v>
      </c>
    </row>
    <row r="9" spans="1:3">
      <c r="A9" s="331" t="s">
        <v>85</v>
      </c>
      <c r="B9" s="331">
        <v>145</v>
      </c>
      <c r="C9" s="332">
        <f>VLOOKUP(A9,pula23678[[model]:[kod GTIN]],2,0)</f>
        <v>5902367800079</v>
      </c>
    </row>
    <row r="10" spans="1:3">
      <c r="A10" s="331" t="s">
        <v>86</v>
      </c>
      <c r="B10" s="331">
        <v>151</v>
      </c>
      <c r="C10" s="332">
        <f>VLOOKUP(A10,pula23678[[model]:[kod GTIN]],2,0)</f>
        <v>5902367800086</v>
      </c>
    </row>
    <row r="11" spans="1:3">
      <c r="A11" s="331" t="s">
        <v>2768</v>
      </c>
      <c r="B11" s="331">
        <v>151</v>
      </c>
      <c r="C11" s="332">
        <f>VLOOKUP(A11,pula23678[[model]:[kod GTIN]],2,0)</f>
        <v>5902367800093</v>
      </c>
    </row>
    <row r="12" spans="1:3">
      <c r="A12" s="331" t="s">
        <v>87</v>
      </c>
      <c r="B12" s="331">
        <v>148</v>
      </c>
      <c r="C12" s="332">
        <f>VLOOKUP(A12,pula23678[[model]:[kod GTIN]],2,0)</f>
        <v>5902367800109</v>
      </c>
    </row>
    <row r="13" spans="1:3">
      <c r="A13" s="331" t="s">
        <v>2769</v>
      </c>
      <c r="B13" s="331">
        <v>148</v>
      </c>
      <c r="C13" s="332">
        <f>VLOOKUP(A13,pula23678[[model]:[kod GTIN]],2,0)</f>
        <v>5902367800116</v>
      </c>
    </row>
    <row r="14" spans="1:3">
      <c r="A14" s="331" t="s">
        <v>88</v>
      </c>
      <c r="B14" s="331">
        <v>293</v>
      </c>
      <c r="C14" s="332">
        <f>VLOOKUP(A14,pula23678[[model]:[kod GTIN]],2,0)</f>
        <v>5902367800123</v>
      </c>
    </row>
    <row r="15" spans="1:3">
      <c r="A15" s="331" t="s">
        <v>89</v>
      </c>
      <c r="B15" s="331">
        <v>408</v>
      </c>
      <c r="C15" s="332">
        <f>VLOOKUP(A15,pula23678[[model]:[kod GTIN]],2,0)</f>
        <v>5902367800130</v>
      </c>
    </row>
    <row r="16" spans="1:3">
      <c r="A16" s="331" t="s">
        <v>2770</v>
      </c>
      <c r="B16" s="331">
        <v>167</v>
      </c>
      <c r="C16" s="332">
        <f>VLOOKUP(A16,pula23678[[model]:[kod GTIN]],2,0)</f>
        <v>5902367800147</v>
      </c>
    </row>
    <row r="17" spans="1:3">
      <c r="A17" s="331" t="s">
        <v>2771</v>
      </c>
      <c r="B17" s="331">
        <v>161</v>
      </c>
      <c r="C17" s="332">
        <f>VLOOKUP(A17,pula23678[[model]:[kod GTIN]],2,0)</f>
        <v>5902367800154</v>
      </c>
    </row>
    <row r="18" spans="1:3">
      <c r="A18" s="331" t="s">
        <v>90</v>
      </c>
      <c r="B18" s="331">
        <v>197</v>
      </c>
      <c r="C18" s="332">
        <f>VLOOKUP(A18,pula23678[[model]:[kod GTIN]],2,0)</f>
        <v>5902367800161</v>
      </c>
    </row>
    <row r="19" spans="1:3">
      <c r="A19" s="331" t="s">
        <v>2772</v>
      </c>
      <c r="B19" s="331">
        <v>197</v>
      </c>
      <c r="C19" s="332">
        <f>VLOOKUP(A19,pula23678[[model]:[kod GTIN]],2,0)</f>
        <v>5902367800178</v>
      </c>
    </row>
    <row r="20" spans="1:3">
      <c r="A20" s="331" t="s">
        <v>2773</v>
      </c>
      <c r="B20" s="331">
        <v>237</v>
      </c>
      <c r="C20" s="332">
        <f>VLOOKUP(A20,pula23678[[model]:[kod GTIN]],2,0)</f>
        <v>5902367800185</v>
      </c>
    </row>
    <row r="21" spans="1:3">
      <c r="A21" s="331" t="s">
        <v>425</v>
      </c>
      <c r="B21" s="331">
        <v>229</v>
      </c>
      <c r="C21" s="332">
        <f>VLOOKUP(A21,pula23678[[model]:[kod GTIN]],2,0)</f>
        <v>5902367800192</v>
      </c>
    </row>
    <row r="22" spans="1:3">
      <c r="A22" s="331" t="s">
        <v>91</v>
      </c>
      <c r="B22" s="331">
        <v>357</v>
      </c>
      <c r="C22" s="332">
        <f>VLOOKUP(A22,pula23678[[model]:[kod GTIN]],2,0)</f>
        <v>5902367800208</v>
      </c>
    </row>
    <row r="23" spans="1:3">
      <c r="A23" s="331" t="s">
        <v>92</v>
      </c>
      <c r="B23" s="331">
        <v>464</v>
      </c>
      <c r="C23" s="332">
        <f>VLOOKUP(A23,pula23678[[model]:[kod GTIN]],2,0)</f>
        <v>5902367800215</v>
      </c>
    </row>
    <row r="24" spans="1:3">
      <c r="A24" s="331" t="s">
        <v>93</v>
      </c>
      <c r="B24" s="331">
        <v>717</v>
      </c>
      <c r="C24" s="332">
        <f>VLOOKUP(A24,pula23678[[model]:[kod GTIN]],2,0)</f>
        <v>5902367800222</v>
      </c>
    </row>
    <row r="25" spans="1:3">
      <c r="A25" s="331" t="s">
        <v>94</v>
      </c>
      <c r="B25" s="331">
        <v>1028</v>
      </c>
      <c r="C25" s="332">
        <f>VLOOKUP(A25,pula23678[[model]:[kod GTIN]],2,0)</f>
        <v>5902367800239</v>
      </c>
    </row>
    <row r="26" spans="1:3">
      <c r="A26" s="331" t="s">
        <v>95</v>
      </c>
      <c r="B26" s="331">
        <v>1406</v>
      </c>
      <c r="C26" s="332">
        <f>VLOOKUP(A26,pula23678[[model]:[kod GTIN]],2,0)</f>
        <v>5902367800246</v>
      </c>
    </row>
    <row r="27" spans="1:3">
      <c r="A27" s="331" t="s">
        <v>96</v>
      </c>
      <c r="B27" s="331">
        <v>556</v>
      </c>
      <c r="C27" s="332">
        <f>VLOOKUP(A27,pula23678[[model]:[kod GTIN]],2,0)</f>
        <v>5902367800390</v>
      </c>
    </row>
    <row r="28" spans="1:3">
      <c r="A28" s="331" t="s">
        <v>2774</v>
      </c>
      <c r="B28" s="331">
        <v>570</v>
      </c>
      <c r="C28" s="332">
        <f>VLOOKUP(A28,pula23678[[model]:[kod GTIN]],2,0)</f>
        <v>5902367800406</v>
      </c>
    </row>
    <row r="29" spans="1:3">
      <c r="A29" s="331" t="s">
        <v>27</v>
      </c>
      <c r="B29" s="331">
        <v>591</v>
      </c>
      <c r="C29" s="332">
        <f>VLOOKUP(A29,pula23678[[model]:[kod GTIN]],2,0)</f>
        <v>5902367800413</v>
      </c>
    </row>
    <row r="30" spans="1:3">
      <c r="A30" s="331" t="s">
        <v>97</v>
      </c>
      <c r="B30" s="331">
        <v>841</v>
      </c>
      <c r="C30" s="332">
        <f>VLOOKUP(A30,pula23678[[model]:[kod GTIN]],2,0)</f>
        <v>5902367800420</v>
      </c>
    </row>
    <row r="31" spans="1:3">
      <c r="A31" s="331" t="s">
        <v>98</v>
      </c>
      <c r="B31" s="331">
        <v>881</v>
      </c>
      <c r="C31" s="332">
        <f>VLOOKUP(A31,pula23678[[model]:[kod GTIN]],2,0)</f>
        <v>5902367800437</v>
      </c>
    </row>
    <row r="32" spans="1:3">
      <c r="A32" s="331" t="s">
        <v>99</v>
      </c>
      <c r="B32" s="331">
        <v>1303</v>
      </c>
      <c r="C32" s="332">
        <f>VLOOKUP(A32,pula23678[[model]:[kod GTIN]],2,0)</f>
        <v>5902367800444</v>
      </c>
    </row>
    <row r="33" spans="1:3">
      <c r="A33" s="331" t="s">
        <v>100</v>
      </c>
      <c r="B33" s="331">
        <v>1672</v>
      </c>
      <c r="C33" s="332">
        <f>VLOOKUP(A33,pula23678[[model]:[kod GTIN]],2,0)</f>
        <v>5902367800451</v>
      </c>
    </row>
    <row r="34" spans="1:3">
      <c r="A34" s="331" t="s">
        <v>101</v>
      </c>
      <c r="B34" s="331">
        <v>1910</v>
      </c>
      <c r="C34" s="332">
        <f>VLOOKUP(A34,pula23678[[model]:[kod GTIN]],2,0)</f>
        <v>5902367800468</v>
      </c>
    </row>
    <row r="35" spans="1:3">
      <c r="A35" s="331" t="s">
        <v>102</v>
      </c>
      <c r="B35" s="331">
        <v>2180</v>
      </c>
      <c r="C35" s="332">
        <f>VLOOKUP(A35,pula23678[[model]:[kod GTIN]],2,0)</f>
        <v>5902367800475</v>
      </c>
    </row>
    <row r="36" spans="1:3">
      <c r="A36" s="331" t="s">
        <v>103</v>
      </c>
      <c r="B36" s="331">
        <v>2826</v>
      </c>
      <c r="C36" s="332">
        <f>VLOOKUP(A36,pula23678[[model]:[kod GTIN]],2,0)</f>
        <v>5902367800482</v>
      </c>
    </row>
    <row r="37" spans="1:3">
      <c r="A37" s="331" t="s">
        <v>8</v>
      </c>
      <c r="B37" s="331">
        <v>3603</v>
      </c>
      <c r="C37" s="332">
        <f>VLOOKUP(A37,pula23678[[model]:[kod GTIN]],2,0)</f>
        <v>5902367800499</v>
      </c>
    </row>
    <row r="38" spans="1:3">
      <c r="A38" s="331" t="s">
        <v>104</v>
      </c>
      <c r="B38" s="331">
        <v>3892</v>
      </c>
      <c r="C38" s="332">
        <f>VLOOKUP(A38,pula23678[[model]:[kod GTIN]],2,0)</f>
        <v>5902367800505</v>
      </c>
    </row>
    <row r="39" spans="1:3">
      <c r="A39" s="331" t="s">
        <v>105</v>
      </c>
      <c r="B39" s="331">
        <v>182</v>
      </c>
      <c r="C39" s="332">
        <f>VLOOKUP(A39,pula23678[[model]:[kod GTIN]],2,0)</f>
        <v>5902367800529</v>
      </c>
    </row>
    <row r="40" spans="1:3">
      <c r="A40" s="331" t="s">
        <v>2775</v>
      </c>
      <c r="B40" s="331">
        <v>182</v>
      </c>
      <c r="C40" s="332">
        <f>VLOOKUP(A40,pula23678[[model]:[kod GTIN]],2,0)</f>
        <v>5902367800536</v>
      </c>
    </row>
    <row r="41" spans="1:3">
      <c r="A41" s="331" t="s">
        <v>106</v>
      </c>
      <c r="B41" s="331">
        <v>341</v>
      </c>
      <c r="C41" s="332">
        <f>VLOOKUP(A41,pula23678[[model]:[kod GTIN]],2,0)</f>
        <v>5902367800543</v>
      </c>
    </row>
    <row r="42" spans="1:3">
      <c r="A42" s="331" t="s">
        <v>107</v>
      </c>
      <c r="B42" s="331">
        <v>460</v>
      </c>
      <c r="C42" s="332">
        <f>VLOOKUP(A42,pula23678[[model]:[kod GTIN]],2,0)</f>
        <v>5902367800550</v>
      </c>
    </row>
    <row r="43" spans="1:3">
      <c r="A43" s="331" t="s">
        <v>108</v>
      </c>
      <c r="B43" s="331">
        <v>594</v>
      </c>
      <c r="C43" s="332">
        <f>VLOOKUP(A43,pula23678[[model]:[kod GTIN]],2,0)</f>
        <v>5902367800567</v>
      </c>
    </row>
    <row r="44" spans="1:3">
      <c r="A44" s="331" t="s">
        <v>109</v>
      </c>
      <c r="B44" s="331">
        <v>920</v>
      </c>
      <c r="C44" s="332">
        <f>VLOOKUP(A44,pula23678[[model]:[kod GTIN]],2,0)</f>
        <v>5902367800574</v>
      </c>
    </row>
    <row r="45" spans="1:3">
      <c r="A45" s="331" t="s">
        <v>110</v>
      </c>
      <c r="B45" s="331">
        <v>1369</v>
      </c>
      <c r="C45" s="332">
        <f>VLOOKUP(A45,pula23678[[model]:[kod GTIN]],2,0)</f>
        <v>5902367800581</v>
      </c>
    </row>
    <row r="46" spans="1:3">
      <c r="A46" s="331" t="s">
        <v>111</v>
      </c>
      <c r="B46" s="331">
        <v>1800</v>
      </c>
      <c r="C46" s="332">
        <f>VLOOKUP(A46,pula23678[[model]:[kod GTIN]],2,0)</f>
        <v>5902367800598</v>
      </c>
    </row>
    <row r="47" spans="1:3">
      <c r="A47" s="331" t="s">
        <v>112</v>
      </c>
      <c r="B47" s="331">
        <v>2138</v>
      </c>
      <c r="C47" s="332">
        <f>VLOOKUP(A47,pula23678[[model]:[kod GTIN]],2,0)</f>
        <v>5902367800604</v>
      </c>
    </row>
    <row r="48" spans="1:3">
      <c r="A48" s="331" t="s">
        <v>113</v>
      </c>
      <c r="B48" s="331">
        <v>2923</v>
      </c>
      <c r="C48" s="332">
        <f>VLOOKUP(A48,pula23678[[model]:[kod GTIN]],2,0)</f>
        <v>5902367800611</v>
      </c>
    </row>
    <row r="49" spans="1:3">
      <c r="A49" s="331" t="s">
        <v>114</v>
      </c>
      <c r="B49" s="331">
        <v>4078</v>
      </c>
      <c r="C49" s="332">
        <f>VLOOKUP(A49,pula23678[[model]:[kod GTIN]],2,0)</f>
        <v>5902367800628</v>
      </c>
    </row>
    <row r="50" spans="1:3">
      <c r="A50" s="331" t="s">
        <v>2776</v>
      </c>
      <c r="B50" s="331">
        <v>0</v>
      </c>
      <c r="C50" s="332">
        <f>VLOOKUP(A50,pula23678[[model]:[kod GTIN]],2,0)</f>
        <v>5902367800819</v>
      </c>
    </row>
    <row r="51" spans="1:3">
      <c r="A51" s="331" t="s">
        <v>115</v>
      </c>
      <c r="B51" s="331">
        <v>1188</v>
      </c>
      <c r="C51" s="332">
        <f>VLOOKUP(A51,pula23678[[model]:[kod GTIN]],2,0)</f>
        <v>5902367800772</v>
      </c>
    </row>
    <row r="52" spans="1:3">
      <c r="A52" s="331" t="s">
        <v>116</v>
      </c>
      <c r="B52" s="331">
        <v>1464</v>
      </c>
      <c r="C52" s="332">
        <f>VLOOKUP(A52,pula23678[[model]:[kod GTIN]],2,0)</f>
        <v>5902367800789</v>
      </c>
    </row>
    <row r="53" spans="1:3">
      <c r="A53" s="331" t="s">
        <v>117</v>
      </c>
      <c r="B53" s="331">
        <v>1654</v>
      </c>
      <c r="C53" s="332">
        <f>VLOOKUP(A53,pula23678[[model]:[kod GTIN]],2,0)</f>
        <v>5902367800796</v>
      </c>
    </row>
    <row r="54" spans="1:3">
      <c r="A54" s="331" t="s">
        <v>118</v>
      </c>
      <c r="B54" s="331">
        <v>1988</v>
      </c>
      <c r="C54" s="332">
        <f>VLOOKUP(A54,pula23678[[model]:[kod GTIN]],2,0)</f>
        <v>5902367800802</v>
      </c>
    </row>
    <row r="55" spans="1:3">
      <c r="A55" s="333" t="s">
        <v>55</v>
      </c>
      <c r="B55" s="333">
        <v>39.1</v>
      </c>
      <c r="C55" s="334">
        <f>VLOOKUP(A55,pula23678[[model]:[kod GTIN]],2,0)</f>
        <v>5902367801656</v>
      </c>
    </row>
    <row r="56" spans="1:3">
      <c r="A56" s="333" t="s">
        <v>56</v>
      </c>
      <c r="B56" s="333">
        <v>56.4</v>
      </c>
      <c r="C56" s="334">
        <f>VLOOKUP(A56,pula23678[[model]:[kod GTIN]],2,0)</f>
        <v>5902367801663</v>
      </c>
    </row>
    <row r="57" spans="1:3">
      <c r="A57" s="333" t="s">
        <v>57</v>
      </c>
      <c r="B57" s="333">
        <v>52.4</v>
      </c>
      <c r="C57" s="334">
        <f>VLOOKUP(A57,pula23678[[model]:[kod GTIN]],2,0)</f>
        <v>5902367801670</v>
      </c>
    </row>
    <row r="58" spans="1:3">
      <c r="A58" s="333" t="s">
        <v>58</v>
      </c>
      <c r="B58" s="333">
        <v>78</v>
      </c>
      <c r="C58" s="334">
        <f>VLOOKUP(A58,pula23678[[model]:[kod GTIN]],2,0)</f>
        <v>5902367801687</v>
      </c>
    </row>
    <row r="59" spans="1:3">
      <c r="A59" s="333" t="s">
        <v>59</v>
      </c>
      <c r="B59" s="333">
        <v>111</v>
      </c>
      <c r="C59" s="334">
        <f>VLOOKUP(A59,pula23678[[model]:[kod GTIN]],2,0)</f>
        <v>5902367801694</v>
      </c>
    </row>
    <row r="60" spans="1:3">
      <c r="A60" s="333" t="s">
        <v>60</v>
      </c>
      <c r="B60" s="333">
        <v>78</v>
      </c>
      <c r="C60" s="334">
        <f>VLOOKUP(A60,pula23678[[model]:[kod GTIN]],2,0)</f>
        <v>5902367801700</v>
      </c>
    </row>
    <row r="61" spans="1:3">
      <c r="A61" s="333" t="s">
        <v>428</v>
      </c>
      <c r="B61" s="333">
        <v>69.8</v>
      </c>
      <c r="C61" s="334">
        <f>VLOOKUP(A61,pula23678[[model]:[kod GTIN]],2,0)</f>
        <v>5902367801717</v>
      </c>
    </row>
    <row r="62" spans="1:3">
      <c r="A62" s="333" t="s">
        <v>423</v>
      </c>
      <c r="B62" s="333">
        <v>79.3</v>
      </c>
      <c r="C62" s="334">
        <f>VLOOKUP(A62,pula23678[[model]:[kod GTIN]],2,0)</f>
        <v>5902367801724</v>
      </c>
    </row>
    <row r="63" spans="1:3">
      <c r="A63" s="333" t="s">
        <v>61</v>
      </c>
      <c r="B63" s="333">
        <v>92.8</v>
      </c>
      <c r="C63" s="334">
        <f>VLOOKUP(A63,pula23678[[model]:[kod GTIN]],2,0)</f>
        <v>5902367801731</v>
      </c>
    </row>
    <row r="64" spans="1:3">
      <c r="A64" s="333" t="s">
        <v>62</v>
      </c>
      <c r="B64" s="333">
        <v>107</v>
      </c>
      <c r="C64" s="334">
        <f>VLOOKUP(A64,pula23678[[model]:[kod GTIN]],2,0)</f>
        <v>5902367801748</v>
      </c>
    </row>
    <row r="65" spans="1:3">
      <c r="A65" s="333" t="s">
        <v>2777</v>
      </c>
      <c r="B65" s="333">
        <v>107</v>
      </c>
      <c r="C65" s="334">
        <f>VLOOKUP(A65,pula23678[[model]:[kod GTIN]],2,0)</f>
        <v>5902367801755</v>
      </c>
    </row>
    <row r="66" spans="1:3">
      <c r="A66" s="333" t="s">
        <v>63</v>
      </c>
      <c r="B66" s="333">
        <v>117</v>
      </c>
      <c r="C66" s="334">
        <f>VLOOKUP(A66,pula23678[[model]:[kod GTIN]],2,0)</f>
        <v>5902367801762</v>
      </c>
    </row>
    <row r="67" spans="1:3">
      <c r="A67" s="333" t="s">
        <v>2778</v>
      </c>
      <c r="B67" s="333">
        <v>117</v>
      </c>
      <c r="C67" s="334">
        <f>VLOOKUP(A67,pula23678[[model]:[kod GTIN]],2,0)</f>
        <v>5902367801779</v>
      </c>
    </row>
    <row r="68" spans="1:3">
      <c r="A68" s="333" t="s">
        <v>64</v>
      </c>
      <c r="B68" s="333">
        <v>246</v>
      </c>
      <c r="C68" s="334">
        <f>VLOOKUP(A68,pula23678[[model]:[kod GTIN]],2,0)</f>
        <v>5902367801786</v>
      </c>
    </row>
    <row r="69" spans="1:3">
      <c r="A69" s="333" t="s">
        <v>424</v>
      </c>
      <c r="B69" s="333">
        <v>330</v>
      </c>
      <c r="C69" s="334">
        <f>VLOOKUP(A69,pula23678[[model]:[kod GTIN]],2,0)</f>
        <v>5902367801793</v>
      </c>
    </row>
    <row r="70" spans="1:3">
      <c r="A70" s="333" t="s">
        <v>2779</v>
      </c>
      <c r="B70" s="333">
        <v>165</v>
      </c>
      <c r="C70" s="334">
        <f>VLOOKUP(A70,pula23678[[model]:[kod GTIN]],2,0)</f>
        <v>5902367801809</v>
      </c>
    </row>
    <row r="71" spans="1:3">
      <c r="A71" s="333" t="s">
        <v>65</v>
      </c>
      <c r="B71" s="333">
        <v>287</v>
      </c>
      <c r="C71" s="334">
        <f>VLOOKUP(A71,pula23678[[model]:[kod GTIN]],2,0)</f>
        <v>5902367801816</v>
      </c>
    </row>
    <row r="72" spans="1:3">
      <c r="A72" s="333" t="s">
        <v>66</v>
      </c>
      <c r="B72" s="333">
        <v>378</v>
      </c>
      <c r="C72" s="334">
        <f>VLOOKUP(A72,pula23678[[model]:[kod GTIN]],2,0)</f>
        <v>5902367801823</v>
      </c>
    </row>
    <row r="73" spans="1:3">
      <c r="A73" s="333" t="s">
        <v>2780</v>
      </c>
      <c r="B73" s="333">
        <v>138</v>
      </c>
      <c r="C73" s="334">
        <f>VLOOKUP(A73,pula23678[[model]:[kod GTIN]],2,0)</f>
        <v>5902367801830</v>
      </c>
    </row>
    <row r="74" spans="1:3">
      <c r="A74" s="333" t="s">
        <v>2781</v>
      </c>
      <c r="B74" s="333">
        <v>166</v>
      </c>
      <c r="C74" s="334">
        <f>VLOOKUP(A74,pula23678[[model]:[kod GTIN]],2,0)</f>
        <v>5902367801847</v>
      </c>
    </row>
    <row r="75" spans="1:3">
      <c r="A75" s="333" t="s">
        <v>400</v>
      </c>
      <c r="B75" s="333">
        <v>268</v>
      </c>
      <c r="C75" s="334">
        <f>VLOOKUP(A75,pula23678[[model]:[kod GTIN]],2,0)</f>
        <v>5902367801854</v>
      </c>
    </row>
    <row r="76" spans="1:3">
      <c r="A76" s="333" t="s">
        <v>401</v>
      </c>
      <c r="B76" s="333">
        <v>355</v>
      </c>
      <c r="C76" s="334">
        <f>VLOOKUP(A76,pula23678[[model]:[kod GTIN]],2,0)</f>
        <v>5902367801861</v>
      </c>
    </row>
    <row r="77" spans="1:3">
      <c r="A77" s="333" t="s">
        <v>67</v>
      </c>
      <c r="B77" s="333">
        <v>498</v>
      </c>
      <c r="C77" s="334">
        <f>VLOOKUP(A77,pula23678[[model]:[kod GTIN]],2,0)</f>
        <v>5902367801878</v>
      </c>
    </row>
    <row r="78" spans="1:3">
      <c r="A78" s="333" t="s">
        <v>68</v>
      </c>
      <c r="B78" s="333">
        <v>514</v>
      </c>
      <c r="C78" s="334">
        <f>VLOOKUP(A78,pula23678[[model]:[kod GTIN]],2,0)</f>
        <v>5902367801885</v>
      </c>
    </row>
    <row r="79" spans="1:3">
      <c r="A79" s="333" t="s">
        <v>69</v>
      </c>
      <c r="B79" s="333">
        <v>636</v>
      </c>
      <c r="C79" s="334">
        <f>VLOOKUP(A79,pula23678[[model]:[kod GTIN]],2,0)</f>
        <v>5902367801892</v>
      </c>
    </row>
    <row r="80" spans="1:3">
      <c r="A80" s="333" t="s">
        <v>70</v>
      </c>
      <c r="B80" s="333">
        <v>803</v>
      </c>
      <c r="C80" s="334">
        <f>VLOOKUP(A80,pula23678[[model]:[kod GTIN]],2,0)</f>
        <v>5902367801908</v>
      </c>
    </row>
    <row r="81" spans="1:3">
      <c r="A81" s="333" t="s">
        <v>429</v>
      </c>
      <c r="B81" s="333">
        <v>1003</v>
      </c>
      <c r="C81" s="334">
        <f>VLOOKUP(A81,pula23678[[model]:[kod GTIN]],2,0)</f>
        <v>5902367801915</v>
      </c>
    </row>
    <row r="82" spans="1:3">
      <c r="A82" s="333" t="s">
        <v>71</v>
      </c>
      <c r="B82" s="333">
        <v>1013</v>
      </c>
      <c r="C82" s="334">
        <f>VLOOKUP(A82,pula23678[[model]:[kod GTIN]],2,0)</f>
        <v>5902367801922</v>
      </c>
    </row>
    <row r="83" spans="1:3">
      <c r="A83" s="333" t="s">
        <v>72</v>
      </c>
      <c r="B83" s="333">
        <v>1173</v>
      </c>
      <c r="C83" s="334">
        <f>VLOOKUP(A83,pula23678[[model]:[kod GTIN]],2,0)</f>
        <v>5902367801939</v>
      </c>
    </row>
    <row r="84" spans="1:3">
      <c r="A84" s="333" t="s">
        <v>73</v>
      </c>
      <c r="B84" s="333">
        <v>1445</v>
      </c>
      <c r="C84" s="334">
        <f>VLOOKUP(A84,pula23678[[model]:[kod GTIN]],2,0)</f>
        <v>5902367801946</v>
      </c>
    </row>
    <row r="85" spans="1:3">
      <c r="A85" s="333" t="s">
        <v>74</v>
      </c>
      <c r="B85" s="333">
        <v>1691</v>
      </c>
      <c r="C85" s="334">
        <f>VLOOKUP(A85,pula23678[[model]:[kod GTIN]],2,0)</f>
        <v>5902367801953</v>
      </c>
    </row>
    <row r="86" spans="1:3">
      <c r="A86" s="333" t="s">
        <v>427</v>
      </c>
      <c r="B86" s="333">
        <v>1794</v>
      </c>
      <c r="C86" s="334">
        <f>VLOOKUP(A86,pula23678[[model]:[kod GTIN]],2,0)</f>
        <v>5902367801960</v>
      </c>
    </row>
    <row r="87" spans="1:3">
      <c r="A87" s="333" t="s">
        <v>75</v>
      </c>
      <c r="B87" s="333">
        <v>1865</v>
      </c>
      <c r="C87" s="334">
        <f>VLOOKUP(A87,pula23678[[model]:[kod GTIN]],2,0)</f>
        <v>5902367801977</v>
      </c>
    </row>
    <row r="88" spans="1:3">
      <c r="A88" s="333" t="s">
        <v>76</v>
      </c>
      <c r="B88" s="333">
        <v>2361</v>
      </c>
      <c r="C88" s="334">
        <f>VLOOKUP(A88,pula23678[[model]:[kod GTIN]],2,0)</f>
        <v>5902367801984</v>
      </c>
    </row>
    <row r="89" spans="1:3">
      <c r="A89" s="333" t="s">
        <v>77</v>
      </c>
      <c r="B89" s="333">
        <v>3045</v>
      </c>
      <c r="C89" s="334">
        <f>VLOOKUP(A89,pula23678[[model]:[kod GTIN]],2,0)</f>
        <v>5902367801991</v>
      </c>
    </row>
    <row r="90" spans="1:3">
      <c r="A90" s="333" t="s">
        <v>430</v>
      </c>
      <c r="B90" s="333">
        <v>3618</v>
      </c>
      <c r="C90" s="334">
        <f>VLOOKUP(A90,pula23678[[model]:[kod GTIN]],2,0)</f>
        <v>5902367802004</v>
      </c>
    </row>
    <row r="91" spans="1:3">
      <c r="A91" s="333" t="s">
        <v>39</v>
      </c>
      <c r="B91" s="333">
        <v>1064</v>
      </c>
      <c r="C91" s="334">
        <f>VLOOKUP(A91,pula23678[[model]:[kod GTIN]],2,0)</f>
        <v>5902367802011</v>
      </c>
    </row>
    <row r="92" spans="1:3">
      <c r="A92" s="333" t="s">
        <v>40</v>
      </c>
      <c r="B92" s="333">
        <v>1408</v>
      </c>
      <c r="C92" s="334">
        <f>VLOOKUP(A92,pula23678[[model]:[kod GTIN]],2,0)</f>
        <v>5902367802028</v>
      </c>
    </row>
    <row r="93" spans="1:3">
      <c r="A93" s="333" t="s">
        <v>41</v>
      </c>
      <c r="B93" s="333">
        <v>1650</v>
      </c>
      <c r="C93" s="334">
        <f>VLOOKUP(A93,pula23678[[model]:[kod GTIN]],2,0)</f>
        <v>5902367802035</v>
      </c>
    </row>
    <row r="94" spans="1:3">
      <c r="A94" s="333" t="s">
        <v>42</v>
      </c>
      <c r="B94" s="333">
        <v>2177</v>
      </c>
      <c r="C94" s="334">
        <f>VLOOKUP(A94,pula23678[[model]:[kod GTIN]],2,0)</f>
        <v>5902367802042</v>
      </c>
    </row>
    <row r="95" spans="1:3">
      <c r="A95" s="333" t="s">
        <v>43</v>
      </c>
      <c r="B95" s="333">
        <v>2381</v>
      </c>
      <c r="C95" s="334">
        <f>VLOOKUP(A95,pula23678[[model]:[kod GTIN]],2,0)</f>
        <v>5902367802059</v>
      </c>
    </row>
    <row r="96" spans="1:3">
      <c r="A96" s="333" t="s">
        <v>394</v>
      </c>
      <c r="B96" s="333">
        <v>623</v>
      </c>
      <c r="C96" s="334">
        <f>VLOOKUP(A96,pula23678[[model]:[kod GTIN]],2,0)</f>
        <v>5902367802219</v>
      </c>
    </row>
    <row r="97" spans="1:3">
      <c r="A97" s="333" t="s">
        <v>395</v>
      </c>
      <c r="B97" s="333">
        <v>880</v>
      </c>
      <c r="C97" s="334">
        <f>VLOOKUP(A97,pula23678[[model]:[kod GTIN]],2,0)</f>
        <v>5902367802226</v>
      </c>
    </row>
    <row r="98" spans="1:3">
      <c r="A98" s="333" t="s">
        <v>396</v>
      </c>
      <c r="B98" s="333">
        <v>981</v>
      </c>
      <c r="C98" s="334">
        <f>VLOOKUP(A98,pula23678[[model]:[kod GTIN]],2,0)</f>
        <v>5902367802240</v>
      </c>
    </row>
    <row r="99" spans="1:3">
      <c r="A99" s="333" t="s">
        <v>397</v>
      </c>
      <c r="B99" s="333">
        <v>1269</v>
      </c>
      <c r="C99" s="334">
        <f>VLOOKUP(A99,pula23678[[model]:[kod GTIN]],2,0)</f>
        <v>5902367802264</v>
      </c>
    </row>
    <row r="100" spans="1:3">
      <c r="A100" s="333" t="s">
        <v>398</v>
      </c>
      <c r="B100" s="333">
        <v>1806</v>
      </c>
      <c r="C100" s="334">
        <f>VLOOKUP(A100,pula23678[[model]:[kod GTIN]],2,0)</f>
        <v>5902367802288</v>
      </c>
    </row>
    <row r="101" spans="1:3">
      <c r="A101" s="333" t="s">
        <v>431</v>
      </c>
      <c r="B101" s="333">
        <v>2242</v>
      </c>
      <c r="C101" s="334" t="e">
        <f>VLOOKUP(A101,pula23678[[model]:[kod GTIN]],2,0)</f>
        <v>#N/A</v>
      </c>
    </row>
    <row r="102" spans="1:3">
      <c r="A102" s="333" t="s">
        <v>399</v>
      </c>
      <c r="B102" s="333">
        <v>3105</v>
      </c>
      <c r="C102" s="334">
        <f>VLOOKUP(A102,pula23678[[model]:[kod GTIN]],2,0)</f>
        <v>5902367802318</v>
      </c>
    </row>
    <row r="103" spans="1:3">
      <c r="A103" s="309" t="s">
        <v>2782</v>
      </c>
      <c r="B103" s="309">
        <v>124</v>
      </c>
      <c r="C103" s="310">
        <f>VLOOKUP(A103,pula23678[[model]:[kod GTIN]],2,0)</f>
        <v>5902367817763</v>
      </c>
    </row>
    <row r="104" spans="1:3">
      <c r="A104" s="309" t="s">
        <v>2783</v>
      </c>
      <c r="B104" s="309">
        <v>150</v>
      </c>
      <c r="C104" s="310">
        <f>VLOOKUP(A104,pula23678[[model]:[kod GTIN]],2,0)</f>
        <v>5902367817770</v>
      </c>
    </row>
    <row r="105" spans="1:3">
      <c r="A105" s="309" t="s">
        <v>2764</v>
      </c>
      <c r="B105" s="309">
        <v>241</v>
      </c>
      <c r="C105" s="310">
        <f>VLOOKUP(A105,pula23678[[model]:[kod GTIN]],2,0)</f>
        <v>5902367817787</v>
      </c>
    </row>
    <row r="106" spans="1:3">
      <c r="A106" s="309" t="s">
        <v>2765</v>
      </c>
      <c r="B106" s="309">
        <v>319</v>
      </c>
      <c r="C106" s="310">
        <f>VLOOKUP(A106,pula23678[[model]:[kod GTIN]],2,0)</f>
        <v>5902367817794</v>
      </c>
    </row>
    <row r="107" spans="1:3">
      <c r="A107" s="309" t="s">
        <v>2766</v>
      </c>
      <c r="B107" s="309">
        <v>448</v>
      </c>
      <c r="C107" s="310">
        <f>VLOOKUP(A107,pula23678[[model]:[kod GTIN]],2,0)</f>
        <v>5902367817800</v>
      </c>
    </row>
    <row r="108" spans="1:3">
      <c r="A108" s="309" t="s">
        <v>2784</v>
      </c>
      <c r="B108" s="309">
        <v>463</v>
      </c>
      <c r="C108" s="310">
        <f>VLOOKUP(A108,pula23678[[model]:[kod GTIN]],2,0)</f>
        <v>5902367817824</v>
      </c>
    </row>
    <row r="109" spans="1:3">
      <c r="A109" s="309" t="s">
        <v>499</v>
      </c>
      <c r="B109" s="309">
        <v>469</v>
      </c>
      <c r="C109" s="310">
        <f>VLOOKUP(A109,pula23678[[model]:[kod GTIN]],2,0)</f>
        <v>5902367817817</v>
      </c>
    </row>
    <row r="110" spans="1:3">
      <c r="A110" s="309" t="s">
        <v>498</v>
      </c>
      <c r="B110" s="309">
        <v>572</v>
      </c>
      <c r="C110" s="310">
        <f>VLOOKUP(A110,pula23678[[model]:[kod GTIN]],2,0)</f>
        <v>5902367817831</v>
      </c>
    </row>
    <row r="111" spans="1:3">
      <c r="A111" s="309" t="s">
        <v>2756</v>
      </c>
      <c r="B111" s="309">
        <v>723</v>
      </c>
      <c r="C111" s="310">
        <f>VLOOKUP(A111,pula23678[[model]:[kod GTIN]],2,0)</f>
        <v>5902367817848</v>
      </c>
    </row>
    <row r="112" spans="1:3">
      <c r="A112" s="309" t="s">
        <v>2757</v>
      </c>
      <c r="B112" s="309">
        <v>912</v>
      </c>
      <c r="C112" s="310">
        <f>VLOOKUP(A112,pula23678[[model]:[kod GTIN]],2,0)</f>
        <v>5902367817855</v>
      </c>
    </row>
    <row r="113" spans="1:3">
      <c r="A113" s="309" t="s">
        <v>2758</v>
      </c>
      <c r="B113" s="309">
        <v>1109</v>
      </c>
      <c r="C113" s="310">
        <f>VLOOKUP(A113,pula23678[[model]:[kod GTIN]],2,0)</f>
        <v>5902367817862</v>
      </c>
    </row>
    <row r="114" spans="1:3">
      <c r="A114" s="309" t="s">
        <v>2759</v>
      </c>
      <c r="B114" s="309">
        <v>1301</v>
      </c>
      <c r="C114" s="310">
        <f>VLOOKUP(A114,pula23678[[model]:[kod GTIN]],2,0)</f>
        <v>5902367817879</v>
      </c>
    </row>
    <row r="115" spans="1:3">
      <c r="A115" s="309" t="s">
        <v>2760</v>
      </c>
      <c r="B115" s="309">
        <v>1522</v>
      </c>
      <c r="C115" s="310">
        <f>VLOOKUP(A115,pula23678[[model]:[kod GTIN]],2,0)</f>
        <v>5902367817886</v>
      </c>
    </row>
    <row r="116" spans="1:3">
      <c r="A116" s="309" t="s">
        <v>2761</v>
      </c>
      <c r="B116" s="309">
        <v>1679</v>
      </c>
      <c r="C116" s="310">
        <f>VLOOKUP(A116,pula23678[[model]:[kod GTIN]],2,0)</f>
        <v>5902367817893</v>
      </c>
    </row>
    <row r="117" spans="1:3">
      <c r="A117" s="309" t="s">
        <v>2762</v>
      </c>
      <c r="B117" s="309">
        <v>2125</v>
      </c>
      <c r="C117" s="310">
        <f>VLOOKUP(A117,pula23678[[model]:[kod GTIN]],2,0)</f>
        <v>5902367817909</v>
      </c>
    </row>
    <row r="118" spans="1:3">
      <c r="A118" s="309" t="s">
        <v>2763</v>
      </c>
      <c r="B118" s="309">
        <v>2741</v>
      </c>
      <c r="C118" s="310">
        <f>VLOOKUP(A118,pula23678[[model]:[kod GTIN]],2,0)</f>
        <v>5902367817916</v>
      </c>
    </row>
    <row r="119" spans="1:3">
      <c r="A119" s="311" t="s">
        <v>119</v>
      </c>
      <c r="B119" s="311">
        <v>66.599999999999994</v>
      </c>
      <c r="C119" s="312">
        <f>VLOOKUP(A119,pula23678[[model]:[kod GTIN]],2,0)</f>
        <v>5902367802523</v>
      </c>
    </row>
    <row r="120" spans="1:3">
      <c r="A120" s="311" t="s">
        <v>2785</v>
      </c>
      <c r="B120" s="311">
        <v>80.7</v>
      </c>
      <c r="C120" s="312">
        <f>VLOOKUP(A120,pula23678[[model]:[kod GTIN]],2,0)</f>
        <v>5902367802530</v>
      </c>
    </row>
    <row r="121" spans="1:3">
      <c r="A121" s="311" t="s">
        <v>2786</v>
      </c>
      <c r="B121" s="311">
        <v>95.3</v>
      </c>
      <c r="C121" s="312">
        <f>VLOOKUP(A121,pula23678[[model]:[kod GTIN]],2,0)</f>
        <v>5902367802547</v>
      </c>
    </row>
    <row r="122" spans="1:3">
      <c r="A122" s="311" t="s">
        <v>120</v>
      </c>
      <c r="B122" s="311">
        <v>102</v>
      </c>
      <c r="C122" s="312">
        <f>VLOOKUP(A122,pula23678[[model]:[kod GTIN]],2,0)</f>
        <v>5902367802554</v>
      </c>
    </row>
    <row r="123" spans="1:3">
      <c r="A123" s="311" t="s">
        <v>121</v>
      </c>
      <c r="B123" s="311">
        <v>117</v>
      </c>
      <c r="C123" s="312">
        <f>VLOOKUP(A123,pula23678[[model]:[kod GTIN]],2,0)</f>
        <v>5902367802561</v>
      </c>
    </row>
    <row r="124" spans="1:3">
      <c r="A124" s="311" t="s">
        <v>122</v>
      </c>
      <c r="B124" s="311">
        <v>223</v>
      </c>
      <c r="C124" s="312">
        <f>VLOOKUP(A124,pula23678[[model]:[kod GTIN]],2,0)</f>
        <v>5902367802578</v>
      </c>
    </row>
    <row r="125" spans="1:3">
      <c r="A125" s="311" t="s">
        <v>123</v>
      </c>
      <c r="B125" s="311">
        <v>324</v>
      </c>
      <c r="C125" s="312">
        <f>VLOOKUP(A125,pula23678[[model]:[kod GTIN]],2,0)</f>
        <v>5902367802585</v>
      </c>
    </row>
    <row r="126" spans="1:3">
      <c r="A126" s="311" t="s">
        <v>124</v>
      </c>
      <c r="B126" s="311">
        <v>435</v>
      </c>
      <c r="C126" s="312">
        <f>VLOOKUP(A126,pula23678[[model]:[kod GTIN]],2,0)</f>
        <v>5902367802592</v>
      </c>
    </row>
    <row r="127" spans="1:3">
      <c r="A127" s="311" t="s">
        <v>125</v>
      </c>
      <c r="B127" s="311">
        <v>690</v>
      </c>
      <c r="C127" s="312">
        <f>VLOOKUP(A127,pula23678[[model]:[kod GTIN]],2,0)</f>
        <v>5902367802608</v>
      </c>
    </row>
    <row r="128" spans="1:3">
      <c r="A128" s="311" t="s">
        <v>126</v>
      </c>
      <c r="B128" s="311">
        <v>1061</v>
      </c>
      <c r="C128" s="312">
        <f>VLOOKUP(A128,pula23678[[model]:[kod GTIN]],2,0)</f>
        <v>5902367802615</v>
      </c>
    </row>
    <row r="129" spans="1:3">
      <c r="A129" s="309" t="s">
        <v>2799</v>
      </c>
      <c r="B129" s="309">
        <v>0</v>
      </c>
      <c r="C129" s="310">
        <f>VLOOKUP(A129,pula23678[[model]:[kod GTIN]],2,0)</f>
        <v>5902367817749</v>
      </c>
    </row>
    <row r="130" spans="1:3">
      <c r="A130" s="309" t="s">
        <v>2800</v>
      </c>
      <c r="B130" s="309">
        <v>0</v>
      </c>
      <c r="C130" s="310">
        <f>VLOOKUP(A130,pula23678[[model]:[kod GTIN]],2,0)</f>
        <v>5902367817732</v>
      </c>
    </row>
    <row r="131" spans="1:3">
      <c r="A131" s="307" t="s">
        <v>3063</v>
      </c>
      <c r="B131" s="392">
        <v>2287.8128000000002</v>
      </c>
      <c r="C131" s="308">
        <v>5902367817930</v>
      </c>
    </row>
    <row r="132" spans="1:3">
      <c r="A132" s="307" t="s">
        <v>3064</v>
      </c>
      <c r="B132" s="392">
        <v>2971.2592</v>
      </c>
      <c r="C132" s="308">
        <v>5902367817947</v>
      </c>
    </row>
    <row r="133" spans="1:3">
      <c r="A133" s="307" t="s">
        <v>3065</v>
      </c>
      <c r="B133" s="392">
        <v>3654.5600000000004</v>
      </c>
      <c r="C133" s="308">
        <v>5902367817954</v>
      </c>
    </row>
    <row r="134" spans="1:3">
      <c r="A134" s="307" t="s">
        <v>3066</v>
      </c>
      <c r="B134" s="392">
        <v>4456.8160000000007</v>
      </c>
      <c r="C134" s="308">
        <v>5902367817961</v>
      </c>
    </row>
    <row r="135" spans="1:3">
      <c r="A135" s="307" t="s">
        <v>3067</v>
      </c>
      <c r="B135" s="392">
        <v>5348.1792000000005</v>
      </c>
      <c r="C135" s="308">
        <v>5902367817978</v>
      </c>
    </row>
    <row r="136" spans="1:3">
      <c r="A136" s="307" t="s">
        <v>3068</v>
      </c>
      <c r="B136" s="392">
        <v>6581.4111999999996</v>
      </c>
      <c r="C136" s="308">
        <v>5902367817985</v>
      </c>
    </row>
    <row r="137" spans="1:3">
      <c r="A137" s="307" t="s">
        <v>3069</v>
      </c>
      <c r="B137" s="392">
        <v>8482.9472000000005</v>
      </c>
      <c r="C137" s="308">
        <v>5902367817992</v>
      </c>
    </row>
    <row r="138" spans="1:3">
      <c r="A138" s="307" t="s">
        <v>3070</v>
      </c>
      <c r="B138" s="392">
        <v>4278.6016</v>
      </c>
      <c r="C138" s="308">
        <v>5902367818005</v>
      </c>
    </row>
    <row r="139" spans="1:3">
      <c r="A139" s="307" t="s">
        <v>3071</v>
      </c>
      <c r="B139" s="392">
        <v>564.49120000000005</v>
      </c>
      <c r="C139" s="308">
        <v>5902367818012</v>
      </c>
    </row>
    <row r="140" spans="1:3">
      <c r="A140" s="307" t="s">
        <v>3072</v>
      </c>
      <c r="B140" s="392">
        <v>2302.6640000000007</v>
      </c>
      <c r="C140" s="308">
        <v>5902367818029</v>
      </c>
    </row>
    <row r="141" spans="1:3">
      <c r="A141" s="307" t="s">
        <v>3073</v>
      </c>
      <c r="B141" s="392">
        <v>430.83040000000005</v>
      </c>
      <c r="C141" s="308">
        <v>5902367818036</v>
      </c>
    </row>
    <row r="329" ht="14.25" customHeight="1"/>
  </sheetData>
  <pageMargins left="0.70866141732283472" right="0.70866141732283472" top="0.35433070866141736" bottom="0.35433070866141736" header="0.31496062992125984" footer="0.31496062992125984"/>
  <pageSetup paperSize="9" scale="65" orientation="portrait" horizontalDpi="4294967295" verticalDpi="4294967295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801"/>
  <sheetViews>
    <sheetView zoomScaleNormal="100" workbookViewId="0">
      <selection activeCell="B258" sqref="B258"/>
    </sheetView>
  </sheetViews>
  <sheetFormatPr defaultRowHeight="15"/>
  <cols>
    <col min="1" max="1" width="5" style="184" bestFit="1" customWidth="1"/>
    <col min="2" max="2" width="17.5703125" style="184" bestFit="1" customWidth="1"/>
    <col min="3" max="4" width="16.7109375" style="184" bestFit="1" customWidth="1"/>
    <col min="5" max="16384" width="9.140625" style="184"/>
  </cols>
  <sheetData>
    <row r="1" spans="1:3">
      <c r="A1" s="184" t="s">
        <v>2801</v>
      </c>
      <c r="B1" s="184" t="s">
        <v>2767</v>
      </c>
      <c r="C1" s="184" t="s">
        <v>2802</v>
      </c>
    </row>
    <row r="2" spans="1:3">
      <c r="A2" s="184">
        <v>1</v>
      </c>
      <c r="B2" s="184" t="s">
        <v>78</v>
      </c>
      <c r="C2" s="300">
        <v>5902367800000</v>
      </c>
    </row>
    <row r="3" spans="1:3">
      <c r="A3" s="184">
        <v>2</v>
      </c>
      <c r="B3" s="184" t="s">
        <v>79</v>
      </c>
      <c r="C3" s="300">
        <v>5902367800017</v>
      </c>
    </row>
    <row r="4" spans="1:3">
      <c r="A4" s="184">
        <v>3</v>
      </c>
      <c r="B4" s="184" t="s">
        <v>80</v>
      </c>
      <c r="C4" s="300">
        <v>5902367800024</v>
      </c>
    </row>
    <row r="5" spans="1:3">
      <c r="A5" s="184">
        <v>4</v>
      </c>
      <c r="B5" s="184" t="s">
        <v>81</v>
      </c>
      <c r="C5" s="300">
        <v>5902367800031</v>
      </c>
    </row>
    <row r="6" spans="1:3">
      <c r="A6" s="184">
        <v>5</v>
      </c>
      <c r="B6" s="184" t="s">
        <v>82</v>
      </c>
      <c r="C6" s="300">
        <v>5902367800048</v>
      </c>
    </row>
    <row r="7" spans="1:3">
      <c r="A7" s="184">
        <v>6</v>
      </c>
      <c r="B7" s="184" t="s">
        <v>83</v>
      </c>
      <c r="C7" s="300">
        <v>5902367800055</v>
      </c>
    </row>
    <row r="8" spans="1:3">
      <c r="A8" s="184">
        <v>7</v>
      </c>
      <c r="B8" s="184" t="s">
        <v>84</v>
      </c>
      <c r="C8" s="300">
        <v>5902367800062</v>
      </c>
    </row>
    <row r="9" spans="1:3">
      <c r="A9" s="184">
        <v>8</v>
      </c>
      <c r="B9" s="184" t="s">
        <v>85</v>
      </c>
      <c r="C9" s="300">
        <v>5902367800079</v>
      </c>
    </row>
    <row r="10" spans="1:3">
      <c r="A10" s="184">
        <v>9</v>
      </c>
      <c r="B10" s="184" t="s">
        <v>86</v>
      </c>
      <c r="C10" s="300">
        <v>5902367800086</v>
      </c>
    </row>
    <row r="11" spans="1:3">
      <c r="A11" s="184">
        <v>10</v>
      </c>
      <c r="B11" s="184" t="s">
        <v>2768</v>
      </c>
      <c r="C11" s="300">
        <v>5902367800093</v>
      </c>
    </row>
    <row r="12" spans="1:3">
      <c r="A12" s="184">
        <v>11</v>
      </c>
      <c r="B12" s="184" t="s">
        <v>87</v>
      </c>
      <c r="C12" s="300">
        <v>5902367800109</v>
      </c>
    </row>
    <row r="13" spans="1:3">
      <c r="A13" s="184">
        <v>12</v>
      </c>
      <c r="B13" s="184" t="s">
        <v>2769</v>
      </c>
      <c r="C13" s="300">
        <v>5902367800116</v>
      </c>
    </row>
    <row r="14" spans="1:3">
      <c r="A14" s="184">
        <v>13</v>
      </c>
      <c r="B14" s="184" t="s">
        <v>88</v>
      </c>
      <c r="C14" s="300">
        <v>5902367800123</v>
      </c>
    </row>
    <row r="15" spans="1:3">
      <c r="A15" s="184">
        <v>14</v>
      </c>
      <c r="B15" s="184" t="s">
        <v>89</v>
      </c>
      <c r="C15" s="300">
        <v>5902367800130</v>
      </c>
    </row>
    <row r="16" spans="1:3">
      <c r="A16" s="184">
        <v>15</v>
      </c>
      <c r="B16" s="184" t="s">
        <v>2770</v>
      </c>
      <c r="C16" s="300">
        <v>5902367800147</v>
      </c>
    </row>
    <row r="17" spans="1:3">
      <c r="A17" s="184">
        <v>16</v>
      </c>
      <c r="B17" s="184" t="s">
        <v>2771</v>
      </c>
      <c r="C17" s="300">
        <v>5902367800154</v>
      </c>
    </row>
    <row r="18" spans="1:3">
      <c r="A18" s="184">
        <v>17</v>
      </c>
      <c r="B18" s="184" t="s">
        <v>90</v>
      </c>
      <c r="C18" s="300">
        <v>5902367800161</v>
      </c>
    </row>
    <row r="19" spans="1:3">
      <c r="A19" s="184">
        <v>18</v>
      </c>
      <c r="B19" s="184" t="s">
        <v>2772</v>
      </c>
      <c r="C19" s="300">
        <v>5902367800178</v>
      </c>
    </row>
    <row r="20" spans="1:3">
      <c r="A20" s="184">
        <v>19</v>
      </c>
      <c r="B20" s="184" t="s">
        <v>2773</v>
      </c>
      <c r="C20" s="300">
        <v>5902367800185</v>
      </c>
    </row>
    <row r="21" spans="1:3">
      <c r="A21" s="184">
        <v>20</v>
      </c>
      <c r="B21" s="184" t="s">
        <v>425</v>
      </c>
      <c r="C21" s="300">
        <v>5902367800192</v>
      </c>
    </row>
    <row r="22" spans="1:3">
      <c r="A22" s="184">
        <v>21</v>
      </c>
      <c r="B22" s="184" t="s">
        <v>91</v>
      </c>
      <c r="C22" s="300">
        <v>5902367800208</v>
      </c>
    </row>
    <row r="23" spans="1:3">
      <c r="A23" s="184">
        <v>22</v>
      </c>
      <c r="B23" s="184" t="s">
        <v>92</v>
      </c>
      <c r="C23" s="300">
        <v>5902367800215</v>
      </c>
    </row>
    <row r="24" spans="1:3">
      <c r="A24" s="184">
        <v>23</v>
      </c>
      <c r="B24" s="184" t="s">
        <v>93</v>
      </c>
      <c r="C24" s="300">
        <v>5902367800222</v>
      </c>
    </row>
    <row r="25" spans="1:3">
      <c r="A25" s="184">
        <v>24</v>
      </c>
      <c r="B25" s="184" t="s">
        <v>94</v>
      </c>
      <c r="C25" s="300">
        <v>5902367800239</v>
      </c>
    </row>
    <row r="26" spans="1:3">
      <c r="A26" s="184">
        <v>25</v>
      </c>
      <c r="B26" s="184" t="s">
        <v>95</v>
      </c>
      <c r="C26" s="300">
        <v>5902367800246</v>
      </c>
    </row>
    <row r="27" spans="1:3">
      <c r="A27" s="184">
        <v>26</v>
      </c>
      <c r="B27" s="184" t="s">
        <v>2803</v>
      </c>
      <c r="C27" s="300">
        <v>5902367800253</v>
      </c>
    </row>
    <row r="28" spans="1:3">
      <c r="A28" s="184">
        <v>27</v>
      </c>
      <c r="B28" s="184" t="s">
        <v>2804</v>
      </c>
      <c r="C28" s="300">
        <v>5902367800260</v>
      </c>
    </row>
    <row r="29" spans="1:3">
      <c r="A29" s="184">
        <v>28</v>
      </c>
      <c r="B29" s="184" t="s">
        <v>2805</v>
      </c>
      <c r="C29" s="300">
        <v>5902367800277</v>
      </c>
    </row>
    <row r="30" spans="1:3">
      <c r="A30" s="184">
        <v>29</v>
      </c>
      <c r="B30" s="184" t="s">
        <v>2806</v>
      </c>
      <c r="C30" s="300">
        <v>5902367800284</v>
      </c>
    </row>
    <row r="31" spans="1:3">
      <c r="A31" s="184">
        <v>30</v>
      </c>
      <c r="B31" s="184" t="s">
        <v>2807</v>
      </c>
      <c r="C31" s="300">
        <v>5902367800291</v>
      </c>
    </row>
    <row r="32" spans="1:3">
      <c r="A32" s="184">
        <v>31</v>
      </c>
      <c r="B32" s="184" t="s">
        <v>2808</v>
      </c>
      <c r="C32" s="300">
        <v>5902367800307</v>
      </c>
    </row>
    <row r="33" spans="1:3">
      <c r="A33" s="184">
        <v>32</v>
      </c>
      <c r="B33" s="184" t="s">
        <v>2809</v>
      </c>
      <c r="C33" s="300">
        <v>5902367800314</v>
      </c>
    </row>
    <row r="34" spans="1:3">
      <c r="A34" s="184">
        <v>33</v>
      </c>
      <c r="B34" s="184" t="s">
        <v>2810</v>
      </c>
      <c r="C34" s="300">
        <v>5902367800321</v>
      </c>
    </row>
    <row r="35" spans="1:3">
      <c r="A35" s="184">
        <v>34</v>
      </c>
      <c r="B35" s="184" t="s">
        <v>2811</v>
      </c>
      <c r="C35" s="300">
        <v>5902367800338</v>
      </c>
    </row>
    <row r="36" spans="1:3">
      <c r="A36" s="184">
        <v>35</v>
      </c>
      <c r="B36" s="184" t="s">
        <v>2812</v>
      </c>
      <c r="C36" s="300">
        <v>5902367800345</v>
      </c>
    </row>
    <row r="37" spans="1:3">
      <c r="A37" s="184">
        <v>36</v>
      </c>
      <c r="B37" s="184" t="s">
        <v>2813</v>
      </c>
      <c r="C37" s="300">
        <v>5902367800352</v>
      </c>
    </row>
    <row r="38" spans="1:3">
      <c r="A38" s="184">
        <v>37</v>
      </c>
      <c r="B38" s="184" t="s">
        <v>2814</v>
      </c>
      <c r="C38" s="300">
        <v>5902367800369</v>
      </c>
    </row>
    <row r="39" spans="1:3">
      <c r="A39" s="184">
        <v>38</v>
      </c>
      <c r="B39" s="184" t="s">
        <v>2815</v>
      </c>
      <c r="C39" s="300">
        <v>5902367800376</v>
      </c>
    </row>
    <row r="40" spans="1:3">
      <c r="A40" s="184">
        <v>39</v>
      </c>
      <c r="B40" s="184" t="s">
        <v>2816</v>
      </c>
      <c r="C40" s="300">
        <v>5902367800383</v>
      </c>
    </row>
    <row r="41" spans="1:3">
      <c r="A41" s="184">
        <v>40</v>
      </c>
      <c r="B41" s="184" t="s">
        <v>96</v>
      </c>
      <c r="C41" s="300">
        <v>5902367800390</v>
      </c>
    </row>
    <row r="42" spans="1:3">
      <c r="A42" s="184">
        <v>41</v>
      </c>
      <c r="B42" s="184" t="s">
        <v>2774</v>
      </c>
      <c r="C42" s="300">
        <v>5902367800406</v>
      </c>
    </row>
    <row r="43" spans="1:3">
      <c r="A43" s="184">
        <v>42</v>
      </c>
      <c r="B43" s="184" t="s">
        <v>27</v>
      </c>
      <c r="C43" s="300">
        <v>5902367800413</v>
      </c>
    </row>
    <row r="44" spans="1:3">
      <c r="A44" s="184">
        <v>43</v>
      </c>
      <c r="B44" s="184" t="s">
        <v>97</v>
      </c>
      <c r="C44" s="300">
        <v>5902367800420</v>
      </c>
    </row>
    <row r="45" spans="1:3">
      <c r="A45" s="184">
        <v>44</v>
      </c>
      <c r="B45" s="184" t="s">
        <v>98</v>
      </c>
      <c r="C45" s="300">
        <v>5902367800437</v>
      </c>
    </row>
    <row r="46" spans="1:3">
      <c r="A46" s="184">
        <v>45</v>
      </c>
      <c r="B46" s="184" t="s">
        <v>99</v>
      </c>
      <c r="C46" s="300">
        <v>5902367800444</v>
      </c>
    </row>
    <row r="47" spans="1:3">
      <c r="A47" s="184">
        <v>46</v>
      </c>
      <c r="B47" s="184" t="s">
        <v>100</v>
      </c>
      <c r="C47" s="300">
        <v>5902367800451</v>
      </c>
    </row>
    <row r="48" spans="1:3">
      <c r="A48" s="184">
        <v>47</v>
      </c>
      <c r="B48" s="184" t="s">
        <v>101</v>
      </c>
      <c r="C48" s="300">
        <v>5902367800468</v>
      </c>
    </row>
    <row r="49" spans="1:3">
      <c r="A49" s="184">
        <v>48</v>
      </c>
      <c r="B49" s="184" t="s">
        <v>102</v>
      </c>
      <c r="C49" s="300">
        <v>5902367800475</v>
      </c>
    </row>
    <row r="50" spans="1:3">
      <c r="A50" s="184">
        <v>49</v>
      </c>
      <c r="B50" s="184" t="s">
        <v>103</v>
      </c>
      <c r="C50" s="300">
        <v>5902367800482</v>
      </c>
    </row>
    <row r="51" spans="1:3">
      <c r="A51" s="184">
        <v>50</v>
      </c>
      <c r="B51" s="184" t="s">
        <v>8</v>
      </c>
      <c r="C51" s="300">
        <v>5902367800499</v>
      </c>
    </row>
    <row r="52" spans="1:3">
      <c r="A52" s="184">
        <v>51</v>
      </c>
      <c r="B52" s="184" t="s">
        <v>104</v>
      </c>
      <c r="C52" s="300">
        <v>5902367800505</v>
      </c>
    </row>
    <row r="53" spans="1:3">
      <c r="A53" s="184">
        <v>52</v>
      </c>
      <c r="B53" s="184" t="s">
        <v>2817</v>
      </c>
      <c r="C53" s="300">
        <v>5902367800512</v>
      </c>
    </row>
    <row r="54" spans="1:3">
      <c r="A54" s="184">
        <v>53</v>
      </c>
      <c r="B54" s="184" t="s">
        <v>105</v>
      </c>
      <c r="C54" s="300">
        <v>5902367800529</v>
      </c>
    </row>
    <row r="55" spans="1:3">
      <c r="A55" s="184">
        <v>54</v>
      </c>
      <c r="B55" s="184" t="s">
        <v>2775</v>
      </c>
      <c r="C55" s="300">
        <v>5902367800536</v>
      </c>
    </row>
    <row r="56" spans="1:3">
      <c r="A56" s="184">
        <v>55</v>
      </c>
      <c r="B56" s="184" t="s">
        <v>106</v>
      </c>
      <c r="C56" s="300">
        <v>5902367800543</v>
      </c>
    </row>
    <row r="57" spans="1:3">
      <c r="A57" s="184">
        <v>56</v>
      </c>
      <c r="B57" s="184" t="s">
        <v>107</v>
      </c>
      <c r="C57" s="300">
        <v>5902367800550</v>
      </c>
    </row>
    <row r="58" spans="1:3">
      <c r="A58" s="184">
        <v>57</v>
      </c>
      <c r="B58" s="184" t="s">
        <v>108</v>
      </c>
      <c r="C58" s="300">
        <v>5902367800567</v>
      </c>
    </row>
    <row r="59" spans="1:3">
      <c r="A59" s="184">
        <v>58</v>
      </c>
      <c r="B59" s="184" t="s">
        <v>109</v>
      </c>
      <c r="C59" s="300">
        <v>5902367800574</v>
      </c>
    </row>
    <row r="60" spans="1:3">
      <c r="A60" s="184">
        <v>59</v>
      </c>
      <c r="B60" s="184" t="s">
        <v>110</v>
      </c>
      <c r="C60" s="300">
        <v>5902367800581</v>
      </c>
    </row>
    <row r="61" spans="1:3">
      <c r="A61" s="184">
        <v>60</v>
      </c>
      <c r="B61" s="184" t="s">
        <v>111</v>
      </c>
      <c r="C61" s="300">
        <v>5902367800598</v>
      </c>
    </row>
    <row r="62" spans="1:3">
      <c r="A62" s="184">
        <v>61</v>
      </c>
      <c r="B62" s="184" t="s">
        <v>112</v>
      </c>
      <c r="C62" s="300">
        <v>5902367800604</v>
      </c>
    </row>
    <row r="63" spans="1:3">
      <c r="A63" s="184">
        <v>62</v>
      </c>
      <c r="B63" s="184" t="s">
        <v>113</v>
      </c>
      <c r="C63" s="300">
        <v>5902367800611</v>
      </c>
    </row>
    <row r="64" spans="1:3">
      <c r="A64" s="184">
        <v>63</v>
      </c>
      <c r="B64" s="184" t="s">
        <v>114</v>
      </c>
      <c r="C64" s="300">
        <v>5902367800628</v>
      </c>
    </row>
    <row r="65" spans="1:3">
      <c r="A65" s="184">
        <v>64</v>
      </c>
      <c r="B65" s="184" t="s">
        <v>2818</v>
      </c>
      <c r="C65" s="300">
        <v>5902367800635</v>
      </c>
    </row>
    <row r="66" spans="1:3">
      <c r="A66" s="184">
        <v>65</v>
      </c>
      <c r="B66" s="184" t="s">
        <v>2819</v>
      </c>
      <c r="C66" s="300">
        <v>5902367800642</v>
      </c>
    </row>
    <row r="67" spans="1:3">
      <c r="A67" s="184">
        <v>66</v>
      </c>
      <c r="B67" s="184" t="s">
        <v>2820</v>
      </c>
      <c r="C67" s="300">
        <v>5902367800659</v>
      </c>
    </row>
    <row r="68" spans="1:3">
      <c r="A68" s="184">
        <v>67</v>
      </c>
      <c r="B68" s="184" t="s">
        <v>2821</v>
      </c>
      <c r="C68" s="300">
        <v>5902367800666</v>
      </c>
    </row>
    <row r="69" spans="1:3">
      <c r="A69" s="184">
        <v>68</v>
      </c>
      <c r="B69" s="184" t="s">
        <v>2822</v>
      </c>
      <c r="C69" s="300">
        <v>5902367800673</v>
      </c>
    </row>
    <row r="70" spans="1:3">
      <c r="A70" s="184">
        <v>69</v>
      </c>
      <c r="B70" s="184" t="s">
        <v>2823</v>
      </c>
      <c r="C70" s="300">
        <v>5902367800680</v>
      </c>
    </row>
    <row r="71" spans="1:3">
      <c r="A71" s="184">
        <v>70</v>
      </c>
      <c r="B71" s="184" t="s">
        <v>2824</v>
      </c>
      <c r="C71" s="300">
        <v>5902367800697</v>
      </c>
    </row>
    <row r="72" spans="1:3">
      <c r="A72" s="184">
        <v>71</v>
      </c>
      <c r="B72" s="184" t="s">
        <v>2825</v>
      </c>
      <c r="C72" s="300">
        <v>5902367800703</v>
      </c>
    </row>
    <row r="73" spans="1:3">
      <c r="A73" s="184">
        <v>72</v>
      </c>
      <c r="B73" s="184" t="s">
        <v>2826</v>
      </c>
      <c r="C73" s="300">
        <v>5902367800710</v>
      </c>
    </row>
    <row r="74" spans="1:3">
      <c r="A74" s="184">
        <v>73</v>
      </c>
      <c r="B74" s="184" t="s">
        <v>2827</v>
      </c>
      <c r="C74" s="300">
        <v>5902367800727</v>
      </c>
    </row>
    <row r="75" spans="1:3">
      <c r="A75" s="184">
        <v>74</v>
      </c>
      <c r="B75" s="184" t="s">
        <v>2828</v>
      </c>
      <c r="C75" s="300">
        <v>5902367800734</v>
      </c>
    </row>
    <row r="76" spans="1:3">
      <c r="A76" s="184">
        <v>75</v>
      </c>
      <c r="B76" s="184" t="s">
        <v>2829</v>
      </c>
      <c r="C76" s="300">
        <v>5902367800741</v>
      </c>
    </row>
    <row r="77" spans="1:3">
      <c r="A77" s="184">
        <v>76</v>
      </c>
      <c r="B77" s="184" t="s">
        <v>2830</v>
      </c>
      <c r="C77" s="300">
        <v>5902367800758</v>
      </c>
    </row>
    <row r="78" spans="1:3">
      <c r="A78" s="184">
        <v>77</v>
      </c>
      <c r="B78" s="184" t="s">
        <v>2831</v>
      </c>
      <c r="C78" s="300">
        <v>5902367800765</v>
      </c>
    </row>
    <row r="79" spans="1:3">
      <c r="A79" s="184">
        <v>78</v>
      </c>
      <c r="B79" s="184" t="s">
        <v>115</v>
      </c>
      <c r="C79" s="300">
        <v>5902367800772</v>
      </c>
    </row>
    <row r="80" spans="1:3">
      <c r="A80" s="184">
        <v>79</v>
      </c>
      <c r="B80" s="184" t="s">
        <v>116</v>
      </c>
      <c r="C80" s="300">
        <v>5902367800789</v>
      </c>
    </row>
    <row r="81" spans="1:3">
      <c r="A81" s="184">
        <v>80</v>
      </c>
      <c r="B81" s="184" t="s">
        <v>117</v>
      </c>
      <c r="C81" s="300">
        <v>5902367800796</v>
      </c>
    </row>
    <row r="82" spans="1:3">
      <c r="A82" s="184">
        <v>81</v>
      </c>
      <c r="B82" s="184" t="s">
        <v>118</v>
      </c>
      <c r="C82" s="300">
        <v>5902367800802</v>
      </c>
    </row>
    <row r="83" spans="1:3">
      <c r="A83" s="184">
        <v>82</v>
      </c>
      <c r="B83" s="184" t="s">
        <v>2776</v>
      </c>
      <c r="C83" s="300">
        <v>5902367800819</v>
      </c>
    </row>
    <row r="84" spans="1:3">
      <c r="A84" s="184">
        <v>83</v>
      </c>
      <c r="B84" s="184" t="s">
        <v>129</v>
      </c>
      <c r="C84" s="300">
        <v>5902367800826</v>
      </c>
    </row>
    <row r="85" spans="1:3">
      <c r="A85" s="184">
        <v>84</v>
      </c>
      <c r="B85" s="184" t="s">
        <v>128</v>
      </c>
      <c r="C85" s="300">
        <v>5902367800833</v>
      </c>
    </row>
    <row r="86" spans="1:3">
      <c r="A86" s="184">
        <v>85</v>
      </c>
      <c r="B86" s="184" t="s">
        <v>127</v>
      </c>
      <c r="C86" s="300">
        <v>5902367800840</v>
      </c>
    </row>
    <row r="87" spans="1:3">
      <c r="A87" s="184">
        <v>86</v>
      </c>
      <c r="B87" s="184" t="s">
        <v>2832</v>
      </c>
      <c r="C87" s="300">
        <v>5902367800857</v>
      </c>
    </row>
    <row r="88" spans="1:3">
      <c r="A88" s="184">
        <v>87</v>
      </c>
      <c r="B88" s="184" t="s">
        <v>2833</v>
      </c>
      <c r="C88" s="300">
        <v>5902367800864</v>
      </c>
    </row>
    <row r="89" spans="1:3">
      <c r="A89" s="184">
        <v>88</v>
      </c>
      <c r="B89" s="184" t="s">
        <v>2834</v>
      </c>
      <c r="C89" s="300">
        <v>5902367800871</v>
      </c>
    </row>
    <row r="90" spans="1:3">
      <c r="A90" s="184">
        <v>89</v>
      </c>
      <c r="B90" s="184" t="s">
        <v>2835</v>
      </c>
      <c r="C90" s="300">
        <v>5902367800888</v>
      </c>
    </row>
    <row r="91" spans="1:3">
      <c r="A91" s="184">
        <v>90</v>
      </c>
      <c r="B91" s="184" t="s">
        <v>2836</v>
      </c>
      <c r="C91" s="300">
        <v>5902367800895</v>
      </c>
    </row>
    <row r="92" spans="1:3">
      <c r="A92" s="184">
        <v>91</v>
      </c>
      <c r="B92" s="184" t="s">
        <v>2837</v>
      </c>
      <c r="C92" s="300">
        <v>5902367800901</v>
      </c>
    </row>
    <row r="93" spans="1:3">
      <c r="A93" s="184">
        <v>92</v>
      </c>
      <c r="B93" s="184" t="s">
        <v>2838</v>
      </c>
      <c r="C93" s="300">
        <v>5902367800918</v>
      </c>
    </row>
    <row r="94" spans="1:3">
      <c r="A94" s="184">
        <v>93</v>
      </c>
      <c r="B94" s="184" t="s">
        <v>29</v>
      </c>
      <c r="C94" s="300">
        <v>5902367800925</v>
      </c>
    </row>
    <row r="95" spans="1:3">
      <c r="A95" s="184">
        <v>94</v>
      </c>
      <c r="B95" s="184" t="s">
        <v>30</v>
      </c>
      <c r="C95" s="300">
        <v>5902367800932</v>
      </c>
    </row>
    <row r="96" spans="1:3">
      <c r="A96" s="184">
        <v>95</v>
      </c>
      <c r="B96" s="184" t="s">
        <v>31</v>
      </c>
      <c r="C96" s="300">
        <v>5902367800949</v>
      </c>
    </row>
    <row r="97" spans="1:3">
      <c r="A97" s="184">
        <v>96</v>
      </c>
      <c r="B97" s="184" t="s">
        <v>32</v>
      </c>
      <c r="C97" s="300">
        <v>5902367800956</v>
      </c>
    </row>
    <row r="98" spans="1:3">
      <c r="A98" s="184">
        <v>97</v>
      </c>
      <c r="B98" s="184" t="s">
        <v>33</v>
      </c>
      <c r="C98" s="300">
        <v>5902367800963</v>
      </c>
    </row>
    <row r="99" spans="1:3">
      <c r="A99" s="184">
        <v>98</v>
      </c>
      <c r="B99" s="184" t="s">
        <v>34</v>
      </c>
      <c r="C99" s="300">
        <v>5902367800970</v>
      </c>
    </row>
    <row r="100" spans="1:3">
      <c r="A100" s="184">
        <v>99</v>
      </c>
      <c r="B100" s="184" t="s">
        <v>35</v>
      </c>
      <c r="C100" s="300">
        <v>5902367800987</v>
      </c>
    </row>
    <row r="101" spans="1:3">
      <c r="A101" s="184">
        <v>100</v>
      </c>
      <c r="B101" s="184" t="s">
        <v>36</v>
      </c>
      <c r="C101" s="300">
        <v>5902367800994</v>
      </c>
    </row>
    <row r="102" spans="1:3">
      <c r="A102" s="184">
        <v>101</v>
      </c>
      <c r="B102" s="184" t="s">
        <v>37</v>
      </c>
      <c r="C102" s="300">
        <v>5902367801007</v>
      </c>
    </row>
    <row r="103" spans="1:3">
      <c r="A103" s="184">
        <v>102</v>
      </c>
      <c r="B103" s="184" t="s">
        <v>38</v>
      </c>
      <c r="C103" s="300">
        <v>5902367801014</v>
      </c>
    </row>
    <row r="104" spans="1:3">
      <c r="A104" s="184">
        <v>103</v>
      </c>
      <c r="B104" s="184" t="s">
        <v>2839</v>
      </c>
      <c r="C104" s="300">
        <v>5902367801021</v>
      </c>
    </row>
    <row r="105" spans="1:3">
      <c r="A105" s="184">
        <v>104</v>
      </c>
      <c r="B105" s="184" t="s">
        <v>2840</v>
      </c>
      <c r="C105" s="300">
        <v>5902367801038</v>
      </c>
    </row>
    <row r="106" spans="1:3">
      <c r="A106" s="184">
        <v>105</v>
      </c>
      <c r="B106" s="184" t="s">
        <v>2841</v>
      </c>
      <c r="C106" s="300">
        <v>5902367801045</v>
      </c>
    </row>
    <row r="107" spans="1:3">
      <c r="A107" s="184">
        <v>106</v>
      </c>
      <c r="B107" s="184" t="s">
        <v>2842</v>
      </c>
      <c r="C107" s="300">
        <v>5902367801052</v>
      </c>
    </row>
    <row r="108" spans="1:3">
      <c r="A108" s="184">
        <v>107</v>
      </c>
      <c r="B108" s="184" t="s">
        <v>2843</v>
      </c>
      <c r="C108" s="300">
        <v>5902367801069</v>
      </c>
    </row>
    <row r="109" spans="1:3">
      <c r="A109" s="184">
        <v>108</v>
      </c>
      <c r="B109" s="184" t="s">
        <v>2844</v>
      </c>
      <c r="C109" s="300">
        <v>5902367801076</v>
      </c>
    </row>
    <row r="110" spans="1:3">
      <c r="A110" s="184">
        <v>109</v>
      </c>
      <c r="B110" s="184" t="s">
        <v>2845</v>
      </c>
      <c r="C110" s="300">
        <v>5902367801083</v>
      </c>
    </row>
    <row r="111" spans="1:3">
      <c r="A111" s="184">
        <v>110</v>
      </c>
      <c r="B111" s="184" t="s">
        <v>2846</v>
      </c>
      <c r="C111" s="300">
        <v>5902367801090</v>
      </c>
    </row>
    <row r="112" spans="1:3">
      <c r="A112" s="184">
        <v>111</v>
      </c>
      <c r="B112" s="184" t="s">
        <v>2847</v>
      </c>
      <c r="C112" s="300">
        <v>5902367801106</v>
      </c>
    </row>
    <row r="113" spans="1:3">
      <c r="A113" s="184">
        <v>112</v>
      </c>
      <c r="B113" s="184" t="s">
        <v>2848</v>
      </c>
      <c r="C113" s="300">
        <v>5902367801113</v>
      </c>
    </row>
    <row r="114" spans="1:3">
      <c r="A114" s="184">
        <v>113</v>
      </c>
      <c r="B114" s="184" t="s">
        <v>2849</v>
      </c>
      <c r="C114" s="300">
        <v>5902367801120</v>
      </c>
    </row>
    <row r="115" spans="1:3">
      <c r="A115" s="184">
        <v>114</v>
      </c>
      <c r="B115" s="184" t="s">
        <v>2850</v>
      </c>
      <c r="C115" s="300">
        <v>5902367801137</v>
      </c>
    </row>
    <row r="116" spans="1:3">
      <c r="A116" s="184">
        <v>115</v>
      </c>
      <c r="B116" s="184" t="s">
        <v>2851</v>
      </c>
      <c r="C116" s="300">
        <v>5902367801144</v>
      </c>
    </row>
    <row r="117" spans="1:3">
      <c r="A117" s="184">
        <v>116</v>
      </c>
      <c r="B117" s="184" t="s">
        <v>2852</v>
      </c>
      <c r="C117" s="300">
        <v>5902367801151</v>
      </c>
    </row>
    <row r="118" spans="1:3">
      <c r="A118" s="184">
        <v>117</v>
      </c>
      <c r="B118" s="184" t="s">
        <v>2853</v>
      </c>
      <c r="C118" s="300">
        <v>5902367801168</v>
      </c>
    </row>
    <row r="119" spans="1:3">
      <c r="A119" s="184">
        <v>118</v>
      </c>
      <c r="B119" s="184" t="s">
        <v>2854</v>
      </c>
      <c r="C119" s="300">
        <v>5902367801175</v>
      </c>
    </row>
    <row r="120" spans="1:3">
      <c r="A120" s="184">
        <v>119</v>
      </c>
      <c r="B120" s="184" t="s">
        <v>2855</v>
      </c>
      <c r="C120" s="300">
        <v>5902367801182</v>
      </c>
    </row>
    <row r="121" spans="1:3">
      <c r="A121" s="184">
        <v>120</v>
      </c>
      <c r="B121" s="184" t="s">
        <v>2856</v>
      </c>
      <c r="C121" s="300">
        <v>5902367801199</v>
      </c>
    </row>
    <row r="122" spans="1:3">
      <c r="A122" s="184">
        <v>121</v>
      </c>
      <c r="B122" s="184" t="s">
        <v>2857</v>
      </c>
      <c r="C122" s="300">
        <v>5902367801205</v>
      </c>
    </row>
    <row r="123" spans="1:3">
      <c r="A123" s="184">
        <v>122</v>
      </c>
      <c r="B123" s="184" t="s">
        <v>2858</v>
      </c>
      <c r="C123" s="300">
        <v>5902367801212</v>
      </c>
    </row>
    <row r="124" spans="1:3">
      <c r="A124" s="184">
        <v>123</v>
      </c>
      <c r="B124" s="184" t="s">
        <v>2859</v>
      </c>
      <c r="C124" s="300">
        <v>5902367801229</v>
      </c>
    </row>
    <row r="125" spans="1:3">
      <c r="A125" s="184">
        <v>124</v>
      </c>
      <c r="B125" s="184" t="s">
        <v>2860</v>
      </c>
      <c r="C125" s="300">
        <v>5902367801236</v>
      </c>
    </row>
    <row r="126" spans="1:3">
      <c r="A126" s="184">
        <v>125</v>
      </c>
      <c r="B126" s="184" t="s">
        <v>2861</v>
      </c>
      <c r="C126" s="300">
        <v>5902367801243</v>
      </c>
    </row>
    <row r="127" spans="1:3">
      <c r="A127" s="184">
        <v>126</v>
      </c>
      <c r="B127" s="184" t="s">
        <v>2862</v>
      </c>
      <c r="C127" s="300">
        <v>5902367801250</v>
      </c>
    </row>
    <row r="128" spans="1:3">
      <c r="A128" s="184">
        <v>127</v>
      </c>
      <c r="B128" s="184" t="s">
        <v>2863</v>
      </c>
      <c r="C128" s="300">
        <v>5902367801267</v>
      </c>
    </row>
    <row r="129" spans="1:3">
      <c r="A129" s="184">
        <v>128</v>
      </c>
      <c r="B129" s="184" t="s">
        <v>2864</v>
      </c>
      <c r="C129" s="300">
        <v>5902367801274</v>
      </c>
    </row>
    <row r="130" spans="1:3">
      <c r="A130" s="184">
        <v>129</v>
      </c>
      <c r="B130" s="184" t="s">
        <v>2865</v>
      </c>
      <c r="C130" s="300">
        <v>5902367801281</v>
      </c>
    </row>
    <row r="131" spans="1:3">
      <c r="A131" s="184">
        <v>130</v>
      </c>
      <c r="B131" s="184" t="s">
        <v>2866</v>
      </c>
      <c r="C131" s="300">
        <v>5902367801298</v>
      </c>
    </row>
    <row r="132" spans="1:3">
      <c r="A132" s="184">
        <v>131</v>
      </c>
      <c r="B132" s="184" t="s">
        <v>2867</v>
      </c>
      <c r="C132" s="300">
        <v>5902367801304</v>
      </c>
    </row>
    <row r="133" spans="1:3">
      <c r="A133" s="184">
        <v>132</v>
      </c>
      <c r="B133" s="184" t="s">
        <v>2868</v>
      </c>
      <c r="C133" s="300">
        <v>5902367801311</v>
      </c>
    </row>
    <row r="134" spans="1:3">
      <c r="A134" s="184">
        <v>133</v>
      </c>
      <c r="B134" s="184" t="s">
        <v>2869</v>
      </c>
      <c r="C134" s="300">
        <v>5902367801328</v>
      </c>
    </row>
    <row r="135" spans="1:3">
      <c r="A135" s="184">
        <v>134</v>
      </c>
      <c r="B135" s="184" t="s">
        <v>2870</v>
      </c>
      <c r="C135" s="300">
        <v>5902367801335</v>
      </c>
    </row>
    <row r="136" spans="1:3">
      <c r="A136" s="184">
        <v>135</v>
      </c>
      <c r="B136" s="184" t="s">
        <v>2871</v>
      </c>
      <c r="C136" s="300">
        <v>5902367801342</v>
      </c>
    </row>
    <row r="137" spans="1:3">
      <c r="A137" s="184">
        <v>136</v>
      </c>
      <c r="B137" s="184" t="s">
        <v>2872</v>
      </c>
      <c r="C137" s="300">
        <v>5902367801359</v>
      </c>
    </row>
    <row r="138" spans="1:3">
      <c r="A138" s="184">
        <v>137</v>
      </c>
      <c r="B138" s="184" t="s">
        <v>2873</v>
      </c>
      <c r="C138" s="300">
        <v>5902367801366</v>
      </c>
    </row>
    <row r="139" spans="1:3">
      <c r="A139" s="184">
        <v>138</v>
      </c>
      <c r="B139" s="184" t="s">
        <v>2874</v>
      </c>
      <c r="C139" s="300">
        <v>5902367801373</v>
      </c>
    </row>
    <row r="140" spans="1:3">
      <c r="A140" s="184">
        <v>139</v>
      </c>
      <c r="B140" s="184" t="s">
        <v>2875</v>
      </c>
      <c r="C140" s="300">
        <v>5902367801380</v>
      </c>
    </row>
    <row r="141" spans="1:3">
      <c r="A141" s="184">
        <v>140</v>
      </c>
      <c r="B141" s="184" t="s">
        <v>2876</v>
      </c>
      <c r="C141" s="300">
        <v>5902367801397</v>
      </c>
    </row>
    <row r="142" spans="1:3">
      <c r="A142" s="184">
        <v>141</v>
      </c>
      <c r="B142" s="184" t="s">
        <v>2877</v>
      </c>
      <c r="C142" s="300">
        <v>5902367801403</v>
      </c>
    </row>
    <row r="143" spans="1:3">
      <c r="A143" s="184">
        <v>142</v>
      </c>
      <c r="B143" s="184" t="s">
        <v>2878</v>
      </c>
      <c r="C143" s="300">
        <v>5902367801410</v>
      </c>
    </row>
    <row r="144" spans="1:3">
      <c r="A144" s="184">
        <v>143</v>
      </c>
      <c r="B144" s="184" t="s">
        <v>2879</v>
      </c>
      <c r="C144" s="300">
        <v>5902367801427</v>
      </c>
    </row>
    <row r="145" spans="1:3">
      <c r="A145" s="184">
        <v>144</v>
      </c>
      <c r="B145" s="184" t="s">
        <v>2880</v>
      </c>
      <c r="C145" s="300">
        <v>5902367801434</v>
      </c>
    </row>
    <row r="146" spans="1:3">
      <c r="A146" s="184">
        <v>145</v>
      </c>
      <c r="B146" s="184" t="s">
        <v>2881</v>
      </c>
      <c r="C146" s="300">
        <v>5902367801441</v>
      </c>
    </row>
    <row r="147" spans="1:3">
      <c r="A147" s="184">
        <v>146</v>
      </c>
      <c r="B147" s="184" t="s">
        <v>2882</v>
      </c>
      <c r="C147" s="300">
        <v>5902367801458</v>
      </c>
    </row>
    <row r="148" spans="1:3">
      <c r="A148" s="184">
        <v>147</v>
      </c>
      <c r="B148" s="184" t="s">
        <v>2883</v>
      </c>
      <c r="C148" s="300">
        <v>5902367801465</v>
      </c>
    </row>
    <row r="149" spans="1:3">
      <c r="A149" s="184">
        <v>148</v>
      </c>
      <c r="B149" s="184" t="s">
        <v>2884</v>
      </c>
      <c r="C149" s="300">
        <v>5902367801472</v>
      </c>
    </row>
    <row r="150" spans="1:3">
      <c r="A150" s="184">
        <v>149</v>
      </c>
      <c r="B150" s="184" t="s">
        <v>2885</v>
      </c>
      <c r="C150" s="300">
        <v>5902367801489</v>
      </c>
    </row>
    <row r="151" spans="1:3">
      <c r="A151" s="184">
        <v>150</v>
      </c>
      <c r="B151" s="184" t="s">
        <v>2886</v>
      </c>
      <c r="C151" s="300">
        <v>5902367801496</v>
      </c>
    </row>
    <row r="152" spans="1:3">
      <c r="A152" s="184">
        <v>151</v>
      </c>
      <c r="B152" s="184" t="s">
        <v>2887</v>
      </c>
      <c r="C152" s="300">
        <v>5902367801502</v>
      </c>
    </row>
    <row r="153" spans="1:3">
      <c r="A153" s="184">
        <v>152</v>
      </c>
      <c r="B153" s="184" t="s">
        <v>2888</v>
      </c>
      <c r="C153" s="300">
        <v>5902367801519</v>
      </c>
    </row>
    <row r="154" spans="1:3">
      <c r="A154" s="184">
        <v>153</v>
      </c>
      <c r="B154" s="184" t="s">
        <v>2889</v>
      </c>
      <c r="C154" s="300">
        <v>5902367801526</v>
      </c>
    </row>
    <row r="155" spans="1:3">
      <c r="A155" s="184">
        <v>154</v>
      </c>
      <c r="B155" s="184" t="s">
        <v>2890</v>
      </c>
      <c r="C155" s="300">
        <v>5902367801533</v>
      </c>
    </row>
    <row r="156" spans="1:3">
      <c r="A156" s="184">
        <v>155</v>
      </c>
      <c r="B156" s="184" t="s">
        <v>2891</v>
      </c>
      <c r="C156" s="300">
        <v>5902367801540</v>
      </c>
    </row>
    <row r="157" spans="1:3">
      <c r="A157" s="184">
        <v>156</v>
      </c>
      <c r="B157" s="184" t="s">
        <v>2892</v>
      </c>
      <c r="C157" s="300">
        <v>5902367801557</v>
      </c>
    </row>
    <row r="158" spans="1:3">
      <c r="A158" s="184">
        <v>157</v>
      </c>
      <c r="B158" s="184" t="s">
        <v>2893</v>
      </c>
      <c r="C158" s="300">
        <v>5902367801564</v>
      </c>
    </row>
    <row r="159" spans="1:3">
      <c r="A159" s="184">
        <v>158</v>
      </c>
      <c r="B159" s="184" t="s">
        <v>2894</v>
      </c>
      <c r="C159" s="300">
        <v>5902367801571</v>
      </c>
    </row>
    <row r="160" spans="1:3">
      <c r="A160" s="184">
        <v>159</v>
      </c>
      <c r="B160" s="184" t="s">
        <v>2895</v>
      </c>
      <c r="C160" s="300">
        <v>5902367801588</v>
      </c>
    </row>
    <row r="161" spans="1:3">
      <c r="A161" s="184">
        <v>160</v>
      </c>
      <c r="B161" s="184" t="s">
        <v>2896</v>
      </c>
      <c r="C161" s="300">
        <v>5902367801595</v>
      </c>
    </row>
    <row r="162" spans="1:3">
      <c r="A162" s="184">
        <v>161</v>
      </c>
      <c r="B162" s="184" t="s">
        <v>2897</v>
      </c>
      <c r="C162" s="300">
        <v>5902367801601</v>
      </c>
    </row>
    <row r="163" spans="1:3">
      <c r="A163" s="184">
        <v>162</v>
      </c>
      <c r="B163" s="184" t="s">
        <v>2898</v>
      </c>
      <c r="C163" s="300">
        <v>5902367801618</v>
      </c>
    </row>
    <row r="164" spans="1:3">
      <c r="A164" s="184">
        <v>163</v>
      </c>
      <c r="B164" s="184" t="s">
        <v>2899</v>
      </c>
      <c r="C164" s="300">
        <v>5902367801625</v>
      </c>
    </row>
    <row r="165" spans="1:3">
      <c r="A165" s="184">
        <v>164</v>
      </c>
      <c r="B165" s="184" t="s">
        <v>2900</v>
      </c>
      <c r="C165" s="300">
        <v>5902367801632</v>
      </c>
    </row>
    <row r="166" spans="1:3">
      <c r="A166" s="184">
        <v>165</v>
      </c>
      <c r="B166" s="184" t="s">
        <v>2901</v>
      </c>
      <c r="C166" s="300">
        <v>5902367801649</v>
      </c>
    </row>
    <row r="167" spans="1:3">
      <c r="A167" s="184">
        <v>166</v>
      </c>
      <c r="B167" s="184" t="s">
        <v>55</v>
      </c>
      <c r="C167" s="300">
        <v>5902367801656</v>
      </c>
    </row>
    <row r="168" spans="1:3">
      <c r="A168" s="184">
        <v>167</v>
      </c>
      <c r="B168" s="184" t="s">
        <v>56</v>
      </c>
      <c r="C168" s="300">
        <v>5902367801663</v>
      </c>
    </row>
    <row r="169" spans="1:3">
      <c r="A169" s="184">
        <v>168</v>
      </c>
      <c r="B169" s="184" t="s">
        <v>57</v>
      </c>
      <c r="C169" s="300">
        <v>5902367801670</v>
      </c>
    </row>
    <row r="170" spans="1:3">
      <c r="A170" s="184">
        <v>169</v>
      </c>
      <c r="B170" s="184" t="s">
        <v>58</v>
      </c>
      <c r="C170" s="300">
        <v>5902367801687</v>
      </c>
    </row>
    <row r="171" spans="1:3">
      <c r="A171" s="184">
        <v>170</v>
      </c>
      <c r="B171" s="184" t="s">
        <v>59</v>
      </c>
      <c r="C171" s="300">
        <v>5902367801694</v>
      </c>
    </row>
    <row r="172" spans="1:3">
      <c r="A172" s="184">
        <v>171</v>
      </c>
      <c r="B172" s="184" t="s">
        <v>60</v>
      </c>
      <c r="C172" s="300">
        <v>5902367801700</v>
      </c>
    </row>
    <row r="173" spans="1:3">
      <c r="A173" s="184">
        <v>172</v>
      </c>
      <c r="B173" s="184" t="s">
        <v>428</v>
      </c>
      <c r="C173" s="300">
        <v>5902367801717</v>
      </c>
    </row>
    <row r="174" spans="1:3">
      <c r="A174" s="184">
        <v>173</v>
      </c>
      <c r="B174" s="184" t="s">
        <v>423</v>
      </c>
      <c r="C174" s="300">
        <v>5902367801724</v>
      </c>
    </row>
    <row r="175" spans="1:3">
      <c r="A175" s="184">
        <v>174</v>
      </c>
      <c r="B175" s="184" t="s">
        <v>61</v>
      </c>
      <c r="C175" s="300">
        <v>5902367801731</v>
      </c>
    </row>
    <row r="176" spans="1:3">
      <c r="A176" s="184">
        <v>175</v>
      </c>
      <c r="B176" s="184" t="s">
        <v>62</v>
      </c>
      <c r="C176" s="300">
        <v>5902367801748</v>
      </c>
    </row>
    <row r="177" spans="1:3">
      <c r="A177" s="184">
        <v>176</v>
      </c>
      <c r="B177" s="184" t="s">
        <v>2777</v>
      </c>
      <c r="C177" s="300">
        <v>5902367801755</v>
      </c>
    </row>
    <row r="178" spans="1:3">
      <c r="A178" s="184">
        <v>177</v>
      </c>
      <c r="B178" s="184" t="s">
        <v>63</v>
      </c>
      <c r="C178" s="300">
        <v>5902367801762</v>
      </c>
    </row>
    <row r="179" spans="1:3">
      <c r="A179" s="184">
        <v>178</v>
      </c>
      <c r="B179" s="184" t="s">
        <v>2778</v>
      </c>
      <c r="C179" s="300">
        <v>5902367801779</v>
      </c>
    </row>
    <row r="180" spans="1:3">
      <c r="A180" s="184">
        <v>179</v>
      </c>
      <c r="B180" s="184" t="s">
        <v>64</v>
      </c>
      <c r="C180" s="300">
        <v>5902367801786</v>
      </c>
    </row>
    <row r="181" spans="1:3">
      <c r="A181" s="184">
        <v>180</v>
      </c>
      <c r="B181" s="184" t="s">
        <v>424</v>
      </c>
      <c r="C181" s="300">
        <v>5902367801793</v>
      </c>
    </row>
    <row r="182" spans="1:3">
      <c r="A182" s="184">
        <v>181</v>
      </c>
      <c r="B182" s="184" t="s">
        <v>2779</v>
      </c>
      <c r="C182" s="300">
        <v>5902367801809</v>
      </c>
    </row>
    <row r="183" spans="1:3">
      <c r="A183" s="184">
        <v>182</v>
      </c>
      <c r="B183" s="184" t="s">
        <v>65</v>
      </c>
      <c r="C183" s="300">
        <v>5902367801816</v>
      </c>
    </row>
    <row r="184" spans="1:3">
      <c r="A184" s="184">
        <v>183</v>
      </c>
      <c r="B184" s="184" t="s">
        <v>66</v>
      </c>
      <c r="C184" s="300">
        <v>5902367801823</v>
      </c>
    </row>
    <row r="185" spans="1:3">
      <c r="A185" s="184">
        <v>184</v>
      </c>
      <c r="B185" s="184" t="s">
        <v>2780</v>
      </c>
      <c r="C185" s="300">
        <v>5902367801830</v>
      </c>
    </row>
    <row r="186" spans="1:3">
      <c r="A186" s="184">
        <v>185</v>
      </c>
      <c r="B186" s="184" t="s">
        <v>2781</v>
      </c>
      <c r="C186" s="300">
        <v>5902367801847</v>
      </c>
    </row>
    <row r="187" spans="1:3">
      <c r="A187" s="184">
        <v>186</v>
      </c>
      <c r="B187" s="184" t="s">
        <v>400</v>
      </c>
      <c r="C187" s="300">
        <v>5902367801854</v>
      </c>
    </row>
    <row r="188" spans="1:3">
      <c r="A188" s="184">
        <v>187</v>
      </c>
      <c r="B188" s="184" t="s">
        <v>401</v>
      </c>
      <c r="C188" s="300">
        <v>5902367801861</v>
      </c>
    </row>
    <row r="189" spans="1:3">
      <c r="A189" s="184">
        <v>188</v>
      </c>
      <c r="B189" s="184" t="s">
        <v>67</v>
      </c>
      <c r="C189" s="300">
        <v>5902367801878</v>
      </c>
    </row>
    <row r="190" spans="1:3">
      <c r="A190" s="184">
        <v>189</v>
      </c>
      <c r="B190" s="184" t="s">
        <v>68</v>
      </c>
      <c r="C190" s="300">
        <v>5902367801885</v>
      </c>
    </row>
    <row r="191" spans="1:3">
      <c r="A191" s="184">
        <v>190</v>
      </c>
      <c r="B191" s="184" t="s">
        <v>69</v>
      </c>
      <c r="C191" s="300">
        <v>5902367801892</v>
      </c>
    </row>
    <row r="192" spans="1:3">
      <c r="A192" s="184">
        <v>191</v>
      </c>
      <c r="B192" s="184" t="s">
        <v>70</v>
      </c>
      <c r="C192" s="300">
        <v>5902367801908</v>
      </c>
    </row>
    <row r="193" spans="1:3">
      <c r="A193" s="184">
        <v>192</v>
      </c>
      <c r="B193" s="184" t="s">
        <v>429</v>
      </c>
      <c r="C193" s="300">
        <v>5902367801915</v>
      </c>
    </row>
    <row r="194" spans="1:3">
      <c r="A194" s="184">
        <v>193</v>
      </c>
      <c r="B194" s="184" t="s">
        <v>71</v>
      </c>
      <c r="C194" s="300">
        <v>5902367801922</v>
      </c>
    </row>
    <row r="195" spans="1:3">
      <c r="A195" s="184">
        <v>194</v>
      </c>
      <c r="B195" s="184" t="s">
        <v>72</v>
      </c>
      <c r="C195" s="300">
        <v>5902367801939</v>
      </c>
    </row>
    <row r="196" spans="1:3">
      <c r="A196" s="184">
        <v>195</v>
      </c>
      <c r="B196" s="184" t="s">
        <v>73</v>
      </c>
      <c r="C196" s="300">
        <v>5902367801946</v>
      </c>
    </row>
    <row r="197" spans="1:3">
      <c r="A197" s="184">
        <v>196</v>
      </c>
      <c r="B197" s="184" t="s">
        <v>74</v>
      </c>
      <c r="C197" s="300">
        <v>5902367801953</v>
      </c>
    </row>
    <row r="198" spans="1:3">
      <c r="A198" s="184">
        <v>197</v>
      </c>
      <c r="B198" s="184" t="s">
        <v>427</v>
      </c>
      <c r="C198" s="300">
        <v>5902367801960</v>
      </c>
    </row>
    <row r="199" spans="1:3">
      <c r="A199" s="184">
        <v>198</v>
      </c>
      <c r="B199" s="184" t="s">
        <v>75</v>
      </c>
      <c r="C199" s="300">
        <v>5902367801977</v>
      </c>
    </row>
    <row r="200" spans="1:3">
      <c r="A200" s="184">
        <v>199</v>
      </c>
      <c r="B200" s="184" t="s">
        <v>76</v>
      </c>
      <c r="C200" s="300">
        <v>5902367801984</v>
      </c>
    </row>
    <row r="201" spans="1:3">
      <c r="A201" s="184">
        <v>200</v>
      </c>
      <c r="B201" s="184" t="s">
        <v>77</v>
      </c>
      <c r="C201" s="300">
        <v>5902367801991</v>
      </c>
    </row>
    <row r="202" spans="1:3">
      <c r="A202" s="184">
        <v>201</v>
      </c>
      <c r="B202" s="184" t="s">
        <v>430</v>
      </c>
      <c r="C202" s="300">
        <v>5902367802004</v>
      </c>
    </row>
    <row r="203" spans="1:3">
      <c r="A203" s="184">
        <v>202</v>
      </c>
      <c r="B203" s="184" t="s">
        <v>39</v>
      </c>
      <c r="C203" s="300">
        <v>5902367802011</v>
      </c>
    </row>
    <row r="204" spans="1:3">
      <c r="A204" s="184">
        <v>203</v>
      </c>
      <c r="B204" s="184" t="s">
        <v>40</v>
      </c>
      <c r="C204" s="300">
        <v>5902367802028</v>
      </c>
    </row>
    <row r="205" spans="1:3">
      <c r="A205" s="184">
        <v>204</v>
      </c>
      <c r="B205" s="184" t="s">
        <v>41</v>
      </c>
      <c r="C205" s="300">
        <v>5902367802035</v>
      </c>
    </row>
    <row r="206" spans="1:3">
      <c r="A206" s="184">
        <v>205</v>
      </c>
      <c r="B206" s="184" t="s">
        <v>42</v>
      </c>
      <c r="C206" s="300">
        <v>5902367802042</v>
      </c>
    </row>
    <row r="207" spans="1:3">
      <c r="A207" s="184">
        <v>206</v>
      </c>
      <c r="B207" s="184" t="s">
        <v>43</v>
      </c>
      <c r="C207" s="300">
        <v>5902367802059</v>
      </c>
    </row>
    <row r="208" spans="1:3">
      <c r="A208" s="184">
        <v>207</v>
      </c>
      <c r="B208" s="184" t="s">
        <v>2902</v>
      </c>
      <c r="C208" s="300">
        <v>5902367802066</v>
      </c>
    </row>
    <row r="209" spans="1:3">
      <c r="A209" s="184">
        <v>208</v>
      </c>
      <c r="B209" s="184" t="s">
        <v>44</v>
      </c>
      <c r="C209" s="300">
        <v>5902367802073</v>
      </c>
    </row>
    <row r="210" spans="1:3">
      <c r="A210" s="184">
        <v>209</v>
      </c>
      <c r="B210" s="184" t="s">
        <v>45</v>
      </c>
      <c r="C210" s="300">
        <v>5902367802080</v>
      </c>
    </row>
    <row r="211" spans="1:3">
      <c r="A211" s="184">
        <v>210</v>
      </c>
      <c r="B211" s="184" t="s">
        <v>46</v>
      </c>
      <c r="C211" s="300">
        <v>5902367802097</v>
      </c>
    </row>
    <row r="212" spans="1:3">
      <c r="A212" s="184">
        <v>211</v>
      </c>
      <c r="B212" s="184" t="s">
        <v>47</v>
      </c>
      <c r="C212" s="300">
        <v>5902367802103</v>
      </c>
    </row>
    <row r="213" spans="1:3">
      <c r="A213" s="184">
        <v>212</v>
      </c>
      <c r="B213" s="184" t="s">
        <v>48</v>
      </c>
      <c r="C213" s="300">
        <v>5902367802110</v>
      </c>
    </row>
    <row r="214" spans="1:3">
      <c r="A214" s="184">
        <v>213</v>
      </c>
      <c r="B214" s="184" t="s">
        <v>49</v>
      </c>
      <c r="C214" s="300">
        <v>5902367802127</v>
      </c>
    </row>
    <row r="215" spans="1:3">
      <c r="A215" s="184">
        <v>214</v>
      </c>
      <c r="B215" s="184" t="s">
        <v>50</v>
      </c>
      <c r="C215" s="300">
        <v>5902367802134</v>
      </c>
    </row>
    <row r="216" spans="1:3">
      <c r="A216" s="184">
        <v>215</v>
      </c>
      <c r="B216" s="184" t="s">
        <v>51</v>
      </c>
      <c r="C216" s="300">
        <v>5902367802141</v>
      </c>
    </row>
    <row r="217" spans="1:3">
      <c r="A217" s="184">
        <v>216</v>
      </c>
      <c r="B217" s="184" t="s">
        <v>52</v>
      </c>
      <c r="C217" s="300">
        <v>5902367802158</v>
      </c>
    </row>
    <row r="218" spans="1:3">
      <c r="A218" s="184">
        <v>217</v>
      </c>
      <c r="B218" s="184" t="s">
        <v>53</v>
      </c>
      <c r="C218" s="300">
        <v>5902367802165</v>
      </c>
    </row>
    <row r="219" spans="1:3">
      <c r="A219" s="184">
        <v>218</v>
      </c>
      <c r="B219" s="184" t="s">
        <v>54</v>
      </c>
      <c r="C219" s="300">
        <v>5902367802172</v>
      </c>
    </row>
    <row r="220" spans="1:3">
      <c r="A220" s="184">
        <v>219</v>
      </c>
      <c r="B220" s="184" t="s">
        <v>2903</v>
      </c>
      <c r="C220" s="300">
        <v>5902367802189</v>
      </c>
    </row>
    <row r="221" spans="1:3">
      <c r="A221" s="184">
        <v>220</v>
      </c>
      <c r="B221" s="184" t="s">
        <v>2904</v>
      </c>
      <c r="C221" s="300">
        <v>5902367802196</v>
      </c>
    </row>
    <row r="222" spans="1:3">
      <c r="A222" s="184">
        <v>221</v>
      </c>
      <c r="B222" s="184" t="s">
        <v>2905</v>
      </c>
      <c r="C222" s="300">
        <v>5902367802202</v>
      </c>
    </row>
    <row r="223" spans="1:3">
      <c r="A223" s="184">
        <v>222</v>
      </c>
      <c r="B223" s="184" t="s">
        <v>394</v>
      </c>
      <c r="C223" s="300">
        <v>5902367802219</v>
      </c>
    </row>
    <row r="224" spans="1:3">
      <c r="A224" s="184">
        <v>223</v>
      </c>
      <c r="B224" s="184" t="s">
        <v>395</v>
      </c>
      <c r="C224" s="300">
        <v>5902367802226</v>
      </c>
    </row>
    <row r="225" spans="1:3">
      <c r="A225" s="184">
        <v>224</v>
      </c>
      <c r="B225" s="184" t="s">
        <v>2906</v>
      </c>
      <c r="C225" s="300">
        <v>5902367802233</v>
      </c>
    </row>
    <row r="226" spans="1:3">
      <c r="A226" s="184">
        <v>225</v>
      </c>
      <c r="B226" s="184" t="s">
        <v>396</v>
      </c>
      <c r="C226" s="300">
        <v>5902367802240</v>
      </c>
    </row>
    <row r="227" spans="1:3">
      <c r="A227" s="184">
        <v>226</v>
      </c>
      <c r="B227" s="184" t="s">
        <v>2907</v>
      </c>
      <c r="C227" s="300">
        <v>5902367802257</v>
      </c>
    </row>
    <row r="228" spans="1:3">
      <c r="A228" s="184">
        <v>227</v>
      </c>
      <c r="B228" s="184" t="s">
        <v>397</v>
      </c>
      <c r="C228" s="300">
        <v>5902367802264</v>
      </c>
    </row>
    <row r="229" spans="1:3">
      <c r="A229" s="184">
        <v>228</v>
      </c>
      <c r="B229" s="184" t="s">
        <v>2908</v>
      </c>
      <c r="C229" s="300">
        <v>5902367802271</v>
      </c>
    </row>
    <row r="230" spans="1:3">
      <c r="A230" s="184">
        <v>229</v>
      </c>
      <c r="B230" s="184" t="s">
        <v>398</v>
      </c>
      <c r="C230" s="300">
        <v>5902367802288</v>
      </c>
    </row>
    <row r="231" spans="1:3">
      <c r="A231" s="184">
        <v>230</v>
      </c>
      <c r="B231" s="184" t="s">
        <v>2909</v>
      </c>
      <c r="C231" s="300">
        <v>5902367802295</v>
      </c>
    </row>
    <row r="232" spans="1:3">
      <c r="A232" s="184">
        <v>231</v>
      </c>
      <c r="B232" s="184" t="s">
        <v>2910</v>
      </c>
      <c r="C232" s="300">
        <v>5902367802301</v>
      </c>
    </row>
    <row r="233" spans="1:3">
      <c r="A233" s="184">
        <v>232</v>
      </c>
      <c r="B233" s="184" t="s">
        <v>399</v>
      </c>
      <c r="C233" s="300">
        <v>5902367802318</v>
      </c>
    </row>
    <row r="234" spans="1:3">
      <c r="A234" s="184">
        <v>233</v>
      </c>
      <c r="B234" s="184" t="s">
        <v>2911</v>
      </c>
      <c r="C234" s="300">
        <v>5902367802325</v>
      </c>
    </row>
    <row r="235" spans="1:3">
      <c r="A235" s="184">
        <v>234</v>
      </c>
      <c r="B235" s="184" t="s">
        <v>2912</v>
      </c>
      <c r="C235" s="300">
        <v>5902367802332</v>
      </c>
    </row>
    <row r="236" spans="1:3">
      <c r="A236" s="184">
        <v>235</v>
      </c>
      <c r="B236" s="184" t="s">
        <v>2913</v>
      </c>
      <c r="C236" s="300">
        <v>5902367802349</v>
      </c>
    </row>
    <row r="237" spans="1:3">
      <c r="A237" s="184">
        <v>236</v>
      </c>
      <c r="B237" s="184" t="s">
        <v>2914</v>
      </c>
      <c r="C237" s="300">
        <v>5902367802356</v>
      </c>
    </row>
    <row r="238" spans="1:3">
      <c r="A238" s="184">
        <v>237</v>
      </c>
      <c r="B238" s="184" t="s">
        <v>2915</v>
      </c>
      <c r="C238" s="300">
        <v>5902367802363</v>
      </c>
    </row>
    <row r="239" spans="1:3">
      <c r="A239" s="184">
        <v>238</v>
      </c>
      <c r="B239" s="184" t="s">
        <v>2916</v>
      </c>
      <c r="C239" s="300">
        <v>5902367802370</v>
      </c>
    </row>
    <row r="240" spans="1:3">
      <c r="A240" s="184">
        <v>239</v>
      </c>
      <c r="B240" s="184" t="s">
        <v>2917</v>
      </c>
      <c r="C240" s="300">
        <v>5902367802387</v>
      </c>
    </row>
    <row r="241" spans="1:3">
      <c r="A241" s="184">
        <v>240</v>
      </c>
      <c r="B241" s="184" t="s">
        <v>2918</v>
      </c>
      <c r="C241" s="300">
        <v>5902367802394</v>
      </c>
    </row>
    <row r="242" spans="1:3">
      <c r="A242" s="184">
        <v>241</v>
      </c>
      <c r="B242" s="184" t="s">
        <v>2919</v>
      </c>
      <c r="C242" s="300">
        <v>5902367802400</v>
      </c>
    </row>
    <row r="243" spans="1:3">
      <c r="A243" s="184">
        <v>242</v>
      </c>
      <c r="B243" s="184" t="s">
        <v>2920</v>
      </c>
      <c r="C243" s="300">
        <v>5902367802417</v>
      </c>
    </row>
    <row r="244" spans="1:3">
      <c r="A244" s="184">
        <v>243</v>
      </c>
      <c r="B244" s="184" t="s">
        <v>2921</v>
      </c>
      <c r="C244" s="300">
        <v>5902367802424</v>
      </c>
    </row>
    <row r="245" spans="1:3">
      <c r="A245" s="184">
        <v>244</v>
      </c>
      <c r="B245" s="184" t="s">
        <v>2922</v>
      </c>
      <c r="C245" s="300">
        <v>5902367802431</v>
      </c>
    </row>
    <row r="246" spans="1:3">
      <c r="A246" s="184">
        <v>245</v>
      </c>
      <c r="B246" s="184" t="s">
        <v>2923</v>
      </c>
      <c r="C246" s="300">
        <v>5902367802448</v>
      </c>
    </row>
    <row r="247" spans="1:3">
      <c r="A247" s="184">
        <v>246</v>
      </c>
      <c r="B247" s="184" t="s">
        <v>2924</v>
      </c>
      <c r="C247" s="300">
        <v>5902367802455</v>
      </c>
    </row>
    <row r="248" spans="1:3">
      <c r="A248" s="184">
        <v>247</v>
      </c>
      <c r="B248" s="184" t="s">
        <v>2925</v>
      </c>
      <c r="C248" s="300">
        <v>5902367802462</v>
      </c>
    </row>
    <row r="249" spans="1:3">
      <c r="A249" s="184">
        <v>248</v>
      </c>
      <c r="B249" s="184" t="s">
        <v>2926</v>
      </c>
      <c r="C249" s="300">
        <v>5902367802479</v>
      </c>
    </row>
    <row r="250" spans="1:3">
      <c r="A250" s="184">
        <v>249</v>
      </c>
      <c r="B250" s="184" t="s">
        <v>2927</v>
      </c>
      <c r="C250" s="300">
        <v>5902367802486</v>
      </c>
    </row>
    <row r="251" spans="1:3">
      <c r="A251" s="184">
        <v>250</v>
      </c>
      <c r="B251" s="184" t="s">
        <v>2928</v>
      </c>
      <c r="C251" s="300">
        <v>5902367802493</v>
      </c>
    </row>
    <row r="252" spans="1:3">
      <c r="A252" s="184">
        <v>251</v>
      </c>
      <c r="B252" s="184" t="s">
        <v>2929</v>
      </c>
      <c r="C252" s="300">
        <v>5902367802509</v>
      </c>
    </row>
    <row r="253" spans="1:3">
      <c r="A253" s="184">
        <v>252</v>
      </c>
      <c r="B253" s="184" t="s">
        <v>2930</v>
      </c>
      <c r="C253" s="300">
        <v>5902367802516</v>
      </c>
    </row>
    <row r="254" spans="1:3">
      <c r="A254" s="184">
        <v>253</v>
      </c>
      <c r="B254" s="184" t="s">
        <v>119</v>
      </c>
      <c r="C254" s="300">
        <v>5902367802523</v>
      </c>
    </row>
    <row r="255" spans="1:3">
      <c r="A255" s="184">
        <v>254</v>
      </c>
      <c r="B255" s="184" t="s">
        <v>2785</v>
      </c>
      <c r="C255" s="300">
        <v>5902367802530</v>
      </c>
    </row>
    <row r="256" spans="1:3">
      <c r="A256" s="184">
        <v>255</v>
      </c>
      <c r="B256" s="184" t="s">
        <v>2786</v>
      </c>
      <c r="C256" s="300">
        <v>5902367802547</v>
      </c>
    </row>
    <row r="257" spans="1:3">
      <c r="A257" s="184">
        <v>256</v>
      </c>
      <c r="B257" s="184" t="s">
        <v>120</v>
      </c>
      <c r="C257" s="300">
        <v>5902367802554</v>
      </c>
    </row>
    <row r="258" spans="1:3">
      <c r="A258" s="184">
        <v>257</v>
      </c>
      <c r="B258" s="184" t="s">
        <v>121</v>
      </c>
      <c r="C258" s="300">
        <v>5902367802561</v>
      </c>
    </row>
    <row r="259" spans="1:3">
      <c r="A259" s="184">
        <v>258</v>
      </c>
      <c r="B259" s="184" t="s">
        <v>122</v>
      </c>
      <c r="C259" s="300">
        <v>5902367802578</v>
      </c>
    </row>
    <row r="260" spans="1:3">
      <c r="A260" s="184">
        <v>259</v>
      </c>
      <c r="B260" s="184" t="s">
        <v>123</v>
      </c>
      <c r="C260" s="300">
        <v>5902367802585</v>
      </c>
    </row>
    <row r="261" spans="1:3">
      <c r="A261" s="184">
        <v>260</v>
      </c>
      <c r="B261" s="184" t="s">
        <v>124</v>
      </c>
      <c r="C261" s="300">
        <v>5902367802592</v>
      </c>
    </row>
    <row r="262" spans="1:3">
      <c r="A262" s="184">
        <v>261</v>
      </c>
      <c r="B262" s="184" t="s">
        <v>125</v>
      </c>
      <c r="C262" s="300">
        <v>5902367802608</v>
      </c>
    </row>
    <row r="263" spans="1:3">
      <c r="A263" s="184">
        <v>262</v>
      </c>
      <c r="B263" s="184" t="s">
        <v>126</v>
      </c>
      <c r="C263" s="300">
        <v>5902367802615</v>
      </c>
    </row>
    <row r="264" spans="1:3">
      <c r="A264" s="184">
        <v>263</v>
      </c>
      <c r="B264" s="184" t="s">
        <v>134</v>
      </c>
      <c r="C264" s="300">
        <v>5902367802622</v>
      </c>
    </row>
    <row r="265" spans="1:3">
      <c r="A265" s="184">
        <v>264</v>
      </c>
      <c r="B265" s="184" t="s">
        <v>136</v>
      </c>
      <c r="C265" s="300">
        <v>5902367802639</v>
      </c>
    </row>
    <row r="266" spans="1:3">
      <c r="A266" s="184">
        <v>265</v>
      </c>
      <c r="B266" s="184" t="s">
        <v>138</v>
      </c>
      <c r="C266" s="300">
        <v>5902367802646</v>
      </c>
    </row>
    <row r="267" spans="1:3">
      <c r="A267" s="184">
        <v>266</v>
      </c>
      <c r="B267" s="184" t="s">
        <v>140</v>
      </c>
      <c r="C267" s="300">
        <v>5902367802653</v>
      </c>
    </row>
    <row r="268" spans="1:3">
      <c r="A268" s="184">
        <v>267</v>
      </c>
      <c r="B268" s="184" t="s">
        <v>142</v>
      </c>
      <c r="C268" s="300">
        <v>5902367802660</v>
      </c>
    </row>
    <row r="269" spans="1:3">
      <c r="A269" s="184">
        <v>268</v>
      </c>
      <c r="B269" s="184" t="s">
        <v>144</v>
      </c>
      <c r="C269" s="300">
        <v>5902367802677</v>
      </c>
    </row>
    <row r="270" spans="1:3">
      <c r="A270" s="184">
        <v>269</v>
      </c>
      <c r="B270" s="184" t="s">
        <v>146</v>
      </c>
      <c r="C270" s="300">
        <v>5902367802684</v>
      </c>
    </row>
    <row r="271" spans="1:3">
      <c r="A271" s="184">
        <v>270</v>
      </c>
      <c r="B271" s="184" t="s">
        <v>148</v>
      </c>
      <c r="C271" s="300">
        <v>5902367802691</v>
      </c>
    </row>
    <row r="272" spans="1:3">
      <c r="A272" s="184">
        <v>271</v>
      </c>
      <c r="B272" s="184" t="s">
        <v>150</v>
      </c>
      <c r="C272" s="300">
        <v>5902367802707</v>
      </c>
    </row>
    <row r="273" spans="1:3">
      <c r="A273" s="184">
        <v>272</v>
      </c>
      <c r="B273" s="184" t="s">
        <v>152</v>
      </c>
      <c r="C273" s="300">
        <v>5902367802714</v>
      </c>
    </row>
    <row r="274" spans="1:3">
      <c r="A274" s="184">
        <v>273</v>
      </c>
      <c r="B274" s="184" t="s">
        <v>154</v>
      </c>
      <c r="C274" s="300">
        <v>5902367802721</v>
      </c>
    </row>
    <row r="275" spans="1:3">
      <c r="A275" s="184">
        <v>274</v>
      </c>
      <c r="B275" s="184" t="s">
        <v>156</v>
      </c>
      <c r="C275" s="300">
        <v>5902367802738</v>
      </c>
    </row>
    <row r="276" spans="1:3">
      <c r="A276" s="184">
        <v>275</v>
      </c>
      <c r="B276" s="184" t="s">
        <v>158</v>
      </c>
      <c r="C276" s="300">
        <v>5902367802745</v>
      </c>
    </row>
    <row r="277" spans="1:3">
      <c r="A277" s="184">
        <v>276</v>
      </c>
      <c r="B277" s="184" t="s">
        <v>160</v>
      </c>
      <c r="C277" s="300">
        <v>5902367802752</v>
      </c>
    </row>
    <row r="278" spans="1:3">
      <c r="A278" s="184">
        <v>277</v>
      </c>
      <c r="B278" s="184" t="s">
        <v>162</v>
      </c>
      <c r="C278" s="300">
        <v>5902367802769</v>
      </c>
    </row>
    <row r="279" spans="1:3">
      <c r="A279" s="184">
        <v>278</v>
      </c>
      <c r="B279" s="184" t="s">
        <v>164</v>
      </c>
      <c r="C279" s="300">
        <v>5902367802776</v>
      </c>
    </row>
    <row r="280" spans="1:3">
      <c r="A280" s="184">
        <v>279</v>
      </c>
      <c r="B280" s="184" t="s">
        <v>166</v>
      </c>
      <c r="C280" s="300">
        <v>5902367802783</v>
      </c>
    </row>
    <row r="281" spans="1:3">
      <c r="A281" s="184">
        <v>280</v>
      </c>
      <c r="B281" s="184" t="s">
        <v>168</v>
      </c>
      <c r="C281" s="300">
        <v>5902367802790</v>
      </c>
    </row>
    <row r="282" spans="1:3">
      <c r="A282" s="184">
        <v>281</v>
      </c>
      <c r="B282" s="184" t="s">
        <v>170</v>
      </c>
      <c r="C282" s="300">
        <v>5902367802806</v>
      </c>
    </row>
    <row r="283" spans="1:3">
      <c r="A283" s="184">
        <v>282</v>
      </c>
      <c r="B283" s="184" t="s">
        <v>172</v>
      </c>
      <c r="C283" s="300">
        <v>5902367802813</v>
      </c>
    </row>
    <row r="284" spans="1:3">
      <c r="A284" s="184">
        <v>283</v>
      </c>
      <c r="B284" s="184" t="s">
        <v>174</v>
      </c>
      <c r="C284" s="300">
        <v>5902367802820</v>
      </c>
    </row>
    <row r="285" spans="1:3">
      <c r="A285" s="184">
        <v>284</v>
      </c>
      <c r="B285" s="184" t="s">
        <v>176</v>
      </c>
      <c r="C285" s="300">
        <v>5902367802837</v>
      </c>
    </row>
    <row r="286" spans="1:3">
      <c r="A286" s="184">
        <v>285</v>
      </c>
      <c r="B286" s="184" t="s">
        <v>178</v>
      </c>
      <c r="C286" s="300">
        <v>5902367802844</v>
      </c>
    </row>
    <row r="287" spans="1:3">
      <c r="A287" s="184">
        <v>286</v>
      </c>
      <c r="B287" s="184" t="s">
        <v>180</v>
      </c>
      <c r="C287" s="300">
        <v>5902367802851</v>
      </c>
    </row>
    <row r="288" spans="1:3">
      <c r="A288" s="184">
        <v>287</v>
      </c>
      <c r="B288" s="184" t="s">
        <v>182</v>
      </c>
      <c r="C288" s="300">
        <v>5902367802868</v>
      </c>
    </row>
    <row r="289" spans="1:3">
      <c r="A289" s="184">
        <v>288</v>
      </c>
      <c r="B289" s="184" t="s">
        <v>184</v>
      </c>
      <c r="C289" s="300">
        <v>5902367802875</v>
      </c>
    </row>
    <row r="290" spans="1:3">
      <c r="A290" s="184">
        <v>289</v>
      </c>
      <c r="B290" s="184" t="s">
        <v>186</v>
      </c>
      <c r="C290" s="300">
        <v>5902367802882</v>
      </c>
    </row>
    <row r="291" spans="1:3">
      <c r="A291" s="184">
        <v>290</v>
      </c>
      <c r="B291" s="184" t="s">
        <v>188</v>
      </c>
      <c r="C291" s="300">
        <v>5902367802899</v>
      </c>
    </row>
    <row r="292" spans="1:3">
      <c r="A292" s="184">
        <v>291</v>
      </c>
      <c r="B292" s="184" t="s">
        <v>190</v>
      </c>
      <c r="C292" s="300">
        <v>5902367802905</v>
      </c>
    </row>
    <row r="293" spans="1:3">
      <c r="A293" s="184">
        <v>292</v>
      </c>
      <c r="B293" s="184" t="s">
        <v>192</v>
      </c>
      <c r="C293" s="300">
        <v>5902367802912</v>
      </c>
    </row>
    <row r="294" spans="1:3">
      <c r="A294" s="184">
        <v>293</v>
      </c>
      <c r="B294" s="184" t="s">
        <v>194</v>
      </c>
      <c r="C294" s="300">
        <v>5902367802929</v>
      </c>
    </row>
    <row r="295" spans="1:3">
      <c r="A295" s="184">
        <v>294</v>
      </c>
      <c r="B295" s="184" t="s">
        <v>196</v>
      </c>
      <c r="C295" s="300">
        <v>5902367802936</v>
      </c>
    </row>
    <row r="296" spans="1:3">
      <c r="A296" s="184">
        <v>295</v>
      </c>
      <c r="B296" s="184" t="s">
        <v>198</v>
      </c>
      <c r="C296" s="300">
        <v>5902367802943</v>
      </c>
    </row>
    <row r="297" spans="1:3">
      <c r="A297" s="184">
        <v>296</v>
      </c>
      <c r="B297" s="184" t="s">
        <v>200</v>
      </c>
      <c r="C297" s="300">
        <v>5902367802950</v>
      </c>
    </row>
    <row r="298" spans="1:3">
      <c r="A298" s="184">
        <v>297</v>
      </c>
      <c r="B298" s="184" t="s">
        <v>202</v>
      </c>
      <c r="C298" s="300">
        <v>5902367802967</v>
      </c>
    </row>
    <row r="299" spans="1:3">
      <c r="A299" s="184">
        <v>298</v>
      </c>
      <c r="B299" s="184" t="s">
        <v>204</v>
      </c>
      <c r="C299" s="300">
        <v>5902367802974</v>
      </c>
    </row>
    <row r="300" spans="1:3">
      <c r="A300" s="184">
        <v>299</v>
      </c>
      <c r="B300" s="184" t="s">
        <v>206</v>
      </c>
      <c r="C300" s="300">
        <v>5902367802981</v>
      </c>
    </row>
    <row r="301" spans="1:3">
      <c r="A301" s="184">
        <v>300</v>
      </c>
      <c r="B301" s="184" t="s">
        <v>208</v>
      </c>
      <c r="C301" s="300">
        <v>5902367802998</v>
      </c>
    </row>
    <row r="302" spans="1:3">
      <c r="A302" s="184">
        <v>301</v>
      </c>
      <c r="B302" s="184" t="s">
        <v>210</v>
      </c>
      <c r="C302" s="300">
        <v>5902367803001</v>
      </c>
    </row>
    <row r="303" spans="1:3">
      <c r="A303" s="184">
        <v>302</v>
      </c>
      <c r="B303" s="184" t="s">
        <v>212</v>
      </c>
      <c r="C303" s="300">
        <v>5902367803018</v>
      </c>
    </row>
    <row r="304" spans="1:3">
      <c r="A304" s="184">
        <v>303</v>
      </c>
      <c r="B304" s="184" t="s">
        <v>214</v>
      </c>
      <c r="C304" s="300">
        <v>5902367803025</v>
      </c>
    </row>
    <row r="305" spans="1:3">
      <c r="A305" s="184">
        <v>304</v>
      </c>
      <c r="B305" s="184" t="s">
        <v>216</v>
      </c>
      <c r="C305" s="300">
        <v>5902367803032</v>
      </c>
    </row>
    <row r="306" spans="1:3">
      <c r="A306" s="184">
        <v>305</v>
      </c>
      <c r="B306" s="184" t="s">
        <v>218</v>
      </c>
      <c r="C306" s="300">
        <v>5902367803049</v>
      </c>
    </row>
    <row r="307" spans="1:3">
      <c r="A307" s="184">
        <v>306</v>
      </c>
      <c r="B307" s="184" t="s">
        <v>220</v>
      </c>
      <c r="C307" s="300">
        <v>5902367803056</v>
      </c>
    </row>
    <row r="308" spans="1:3">
      <c r="A308" s="184">
        <v>307</v>
      </c>
      <c r="B308" s="184" t="s">
        <v>222</v>
      </c>
      <c r="C308" s="300">
        <v>5902367803063</v>
      </c>
    </row>
    <row r="309" spans="1:3">
      <c r="A309" s="184">
        <v>308</v>
      </c>
      <c r="B309" s="184" t="s">
        <v>224</v>
      </c>
      <c r="C309" s="300">
        <v>5902367803070</v>
      </c>
    </row>
    <row r="310" spans="1:3">
      <c r="A310" s="184">
        <v>309</v>
      </c>
      <c r="B310" s="184" t="s">
        <v>226</v>
      </c>
      <c r="C310" s="300">
        <v>5902367803087</v>
      </c>
    </row>
    <row r="311" spans="1:3">
      <c r="A311" s="184">
        <v>310</v>
      </c>
      <c r="B311" s="184" t="s">
        <v>228</v>
      </c>
      <c r="C311" s="300">
        <v>5902367803094</v>
      </c>
    </row>
    <row r="312" spans="1:3">
      <c r="A312" s="184">
        <v>311</v>
      </c>
      <c r="B312" s="184" t="s">
        <v>230</v>
      </c>
      <c r="C312" s="300">
        <v>5902367803100</v>
      </c>
    </row>
    <row r="313" spans="1:3">
      <c r="A313" s="184">
        <v>312</v>
      </c>
      <c r="B313" s="184" t="s">
        <v>232</v>
      </c>
      <c r="C313" s="300">
        <v>5902367803117</v>
      </c>
    </row>
    <row r="314" spans="1:3">
      <c r="A314" s="184">
        <v>313</v>
      </c>
      <c r="B314" s="184" t="s">
        <v>234</v>
      </c>
      <c r="C314" s="300">
        <v>5902367803124</v>
      </c>
    </row>
    <row r="315" spans="1:3">
      <c r="A315" s="184">
        <v>314</v>
      </c>
      <c r="B315" s="184" t="s">
        <v>236</v>
      </c>
      <c r="C315" s="300">
        <v>5902367803131</v>
      </c>
    </row>
    <row r="316" spans="1:3">
      <c r="A316" s="184">
        <v>315</v>
      </c>
      <c r="B316" s="184" t="s">
        <v>238</v>
      </c>
      <c r="C316" s="300">
        <v>5902367803148</v>
      </c>
    </row>
    <row r="317" spans="1:3">
      <c r="A317" s="184">
        <v>316</v>
      </c>
      <c r="B317" s="184" t="s">
        <v>240</v>
      </c>
      <c r="C317" s="300">
        <v>5902367803155</v>
      </c>
    </row>
    <row r="318" spans="1:3">
      <c r="A318" s="184">
        <v>317</v>
      </c>
      <c r="B318" s="184" t="s">
        <v>242</v>
      </c>
      <c r="C318" s="300">
        <v>5902367803162</v>
      </c>
    </row>
    <row r="319" spans="1:3">
      <c r="A319" s="184">
        <v>318</v>
      </c>
      <c r="B319" s="184" t="s">
        <v>244</v>
      </c>
      <c r="C319" s="300">
        <v>5902367803179</v>
      </c>
    </row>
    <row r="320" spans="1:3">
      <c r="A320" s="184">
        <v>319</v>
      </c>
      <c r="B320" s="184" t="s">
        <v>246</v>
      </c>
      <c r="C320" s="300">
        <v>5902367803186</v>
      </c>
    </row>
    <row r="321" spans="1:3">
      <c r="A321" s="184">
        <v>320</v>
      </c>
      <c r="B321" s="184" t="s">
        <v>248</v>
      </c>
      <c r="C321" s="300">
        <v>5902367803193</v>
      </c>
    </row>
    <row r="322" spans="1:3">
      <c r="A322" s="184">
        <v>321</v>
      </c>
      <c r="B322" s="184" t="s">
        <v>250</v>
      </c>
      <c r="C322" s="300">
        <v>5902367803209</v>
      </c>
    </row>
    <row r="323" spans="1:3">
      <c r="A323" s="184">
        <v>322</v>
      </c>
      <c r="B323" s="184" t="s">
        <v>252</v>
      </c>
      <c r="C323" s="300">
        <v>5902367803216</v>
      </c>
    </row>
    <row r="324" spans="1:3">
      <c r="A324" s="184">
        <v>323</v>
      </c>
      <c r="B324" s="184" t="s">
        <v>254</v>
      </c>
      <c r="C324" s="300">
        <v>5902367803223</v>
      </c>
    </row>
    <row r="325" spans="1:3">
      <c r="A325" s="184">
        <v>324</v>
      </c>
      <c r="B325" s="184" t="s">
        <v>256</v>
      </c>
      <c r="C325" s="300">
        <v>5902367803230</v>
      </c>
    </row>
    <row r="326" spans="1:3">
      <c r="A326" s="184">
        <v>325</v>
      </c>
      <c r="B326" s="184" t="s">
        <v>258</v>
      </c>
      <c r="C326" s="300">
        <v>5902367803247</v>
      </c>
    </row>
    <row r="327" spans="1:3">
      <c r="A327" s="184">
        <v>326</v>
      </c>
      <c r="B327" s="184" t="s">
        <v>260</v>
      </c>
      <c r="C327" s="300">
        <v>5902367803254</v>
      </c>
    </row>
    <row r="328" spans="1:3">
      <c r="A328" s="184">
        <v>327</v>
      </c>
      <c r="B328" s="184" t="s">
        <v>262</v>
      </c>
      <c r="C328" s="300">
        <v>5902367803261</v>
      </c>
    </row>
    <row r="329" spans="1:3">
      <c r="A329" s="184">
        <v>328</v>
      </c>
      <c r="B329" s="184" t="s">
        <v>264</v>
      </c>
      <c r="C329" s="300">
        <v>5902367803278</v>
      </c>
    </row>
    <row r="330" spans="1:3">
      <c r="A330" s="184">
        <v>329</v>
      </c>
      <c r="B330" s="184" t="s">
        <v>266</v>
      </c>
      <c r="C330" s="300">
        <v>5902367803285</v>
      </c>
    </row>
    <row r="331" spans="1:3">
      <c r="A331" s="184">
        <v>330</v>
      </c>
      <c r="B331" s="184" t="s">
        <v>268</v>
      </c>
      <c r="C331" s="300">
        <v>5902367803292</v>
      </c>
    </row>
    <row r="332" spans="1:3">
      <c r="A332" s="184">
        <v>331</v>
      </c>
      <c r="B332" s="184" t="s">
        <v>270</v>
      </c>
      <c r="C332" s="300">
        <v>5902367803308</v>
      </c>
    </row>
    <row r="333" spans="1:3">
      <c r="A333" s="184">
        <v>332</v>
      </c>
      <c r="B333" s="184" t="s">
        <v>272</v>
      </c>
      <c r="C333" s="300">
        <v>5902367803315</v>
      </c>
    </row>
    <row r="334" spans="1:3">
      <c r="A334" s="184">
        <v>333</v>
      </c>
      <c r="B334" s="184" t="s">
        <v>274</v>
      </c>
      <c r="C334" s="300">
        <v>5902367803322</v>
      </c>
    </row>
    <row r="335" spans="1:3">
      <c r="A335" s="184">
        <v>334</v>
      </c>
      <c r="B335" s="184" t="s">
        <v>276</v>
      </c>
      <c r="C335" s="300">
        <v>5902367803339</v>
      </c>
    </row>
    <row r="336" spans="1:3">
      <c r="A336" s="184">
        <v>335</v>
      </c>
      <c r="B336" s="184" t="s">
        <v>278</v>
      </c>
      <c r="C336" s="300">
        <v>5902367803346</v>
      </c>
    </row>
    <row r="337" spans="1:3">
      <c r="A337" s="184">
        <v>336</v>
      </c>
      <c r="B337" s="184" t="s">
        <v>280</v>
      </c>
      <c r="C337" s="300">
        <v>5902367803353</v>
      </c>
    </row>
    <row r="338" spans="1:3">
      <c r="A338" s="184">
        <v>337</v>
      </c>
      <c r="B338" s="184" t="s">
        <v>282</v>
      </c>
      <c r="C338" s="300">
        <v>5902367803360</v>
      </c>
    </row>
    <row r="339" spans="1:3">
      <c r="A339" s="184">
        <v>338</v>
      </c>
      <c r="B339" s="184" t="s">
        <v>284</v>
      </c>
      <c r="C339" s="300">
        <v>5902367803377</v>
      </c>
    </row>
    <row r="340" spans="1:3">
      <c r="A340" s="184">
        <v>339</v>
      </c>
      <c r="B340" s="184" t="s">
        <v>286</v>
      </c>
      <c r="C340" s="300">
        <v>5902367803384</v>
      </c>
    </row>
    <row r="341" spans="1:3">
      <c r="A341" s="184">
        <v>340</v>
      </c>
      <c r="B341" s="184" t="s">
        <v>288</v>
      </c>
      <c r="C341" s="300">
        <v>5902367803391</v>
      </c>
    </row>
    <row r="342" spans="1:3">
      <c r="A342" s="184">
        <v>341</v>
      </c>
      <c r="B342" s="184" t="s">
        <v>290</v>
      </c>
      <c r="C342" s="300">
        <v>5902367803407</v>
      </c>
    </row>
    <row r="343" spans="1:3">
      <c r="A343" s="184">
        <v>342</v>
      </c>
      <c r="B343" s="184" t="s">
        <v>292</v>
      </c>
      <c r="C343" s="300">
        <v>5902367803414</v>
      </c>
    </row>
    <row r="344" spans="1:3">
      <c r="A344" s="184">
        <v>343</v>
      </c>
      <c r="B344" s="184" t="s">
        <v>433</v>
      </c>
      <c r="C344" s="300">
        <v>5902367803421</v>
      </c>
    </row>
    <row r="345" spans="1:3">
      <c r="A345" s="184">
        <v>344</v>
      </c>
      <c r="B345" s="184" t="s">
        <v>435</v>
      </c>
      <c r="C345" s="300">
        <v>5902367803438</v>
      </c>
    </row>
    <row r="346" spans="1:3">
      <c r="A346" s="184">
        <v>345</v>
      </c>
      <c r="B346" s="184" t="s">
        <v>437</v>
      </c>
      <c r="C346" s="300">
        <v>5902367803445</v>
      </c>
    </row>
    <row r="347" spans="1:3">
      <c r="A347" s="184">
        <v>346</v>
      </c>
      <c r="B347" s="184" t="s">
        <v>439</v>
      </c>
      <c r="C347" s="300">
        <v>5902367803452</v>
      </c>
    </row>
    <row r="348" spans="1:3">
      <c r="A348" s="184">
        <v>347</v>
      </c>
      <c r="B348" s="184" t="s">
        <v>441</v>
      </c>
      <c r="C348" s="300">
        <v>5902367803469</v>
      </c>
    </row>
    <row r="349" spans="1:3">
      <c r="A349" s="184">
        <v>348</v>
      </c>
      <c r="B349" s="184" t="s">
        <v>443</v>
      </c>
      <c r="C349" s="300">
        <v>5902367803476</v>
      </c>
    </row>
    <row r="350" spans="1:3">
      <c r="A350" s="184">
        <v>349</v>
      </c>
      <c r="B350" s="184" t="s">
        <v>445</v>
      </c>
      <c r="C350" s="300">
        <v>5902367803483</v>
      </c>
    </row>
    <row r="351" spans="1:3">
      <c r="A351" s="184">
        <v>350</v>
      </c>
      <c r="B351" s="184" t="s">
        <v>447</v>
      </c>
      <c r="C351" s="300">
        <v>5902367803490</v>
      </c>
    </row>
    <row r="352" spans="1:3">
      <c r="A352" s="184">
        <v>351</v>
      </c>
      <c r="B352" s="184" t="s">
        <v>449</v>
      </c>
      <c r="C352" s="300">
        <v>5902367803506</v>
      </c>
    </row>
    <row r="353" spans="1:3">
      <c r="A353" s="184">
        <v>352</v>
      </c>
      <c r="B353" s="184" t="s">
        <v>451</v>
      </c>
      <c r="C353" s="300">
        <v>5902367803513</v>
      </c>
    </row>
    <row r="354" spans="1:3">
      <c r="A354" s="184">
        <v>353</v>
      </c>
      <c r="B354" s="184" t="s">
        <v>294</v>
      </c>
      <c r="C354" s="300">
        <v>5902367803520</v>
      </c>
    </row>
    <row r="355" spans="1:3">
      <c r="A355" s="184">
        <v>354</v>
      </c>
      <c r="B355" s="184" t="s">
        <v>296</v>
      </c>
      <c r="C355" s="300">
        <v>5902367803537</v>
      </c>
    </row>
    <row r="356" spans="1:3">
      <c r="A356" s="184">
        <v>355</v>
      </c>
      <c r="B356" s="184" t="s">
        <v>298</v>
      </c>
      <c r="C356" s="300">
        <v>5902367803544</v>
      </c>
    </row>
    <row r="357" spans="1:3">
      <c r="A357" s="184">
        <v>356</v>
      </c>
      <c r="B357" s="184" t="s">
        <v>300</v>
      </c>
      <c r="C357" s="300">
        <v>5902367803551</v>
      </c>
    </row>
    <row r="358" spans="1:3">
      <c r="A358" s="184">
        <v>357</v>
      </c>
      <c r="B358" s="184" t="s">
        <v>302</v>
      </c>
      <c r="C358" s="300">
        <v>5902367803568</v>
      </c>
    </row>
    <row r="359" spans="1:3">
      <c r="A359" s="184">
        <v>358</v>
      </c>
      <c r="B359" s="184" t="s">
        <v>304</v>
      </c>
      <c r="C359" s="300">
        <v>5902367803575</v>
      </c>
    </row>
    <row r="360" spans="1:3">
      <c r="A360" s="184">
        <v>359</v>
      </c>
      <c r="B360" s="184" t="s">
        <v>306</v>
      </c>
      <c r="C360" s="300">
        <v>5902367803582</v>
      </c>
    </row>
    <row r="361" spans="1:3">
      <c r="A361" s="184">
        <v>360</v>
      </c>
      <c r="B361" s="184" t="s">
        <v>308</v>
      </c>
      <c r="C361" s="300">
        <v>5902367803599</v>
      </c>
    </row>
    <row r="362" spans="1:3">
      <c r="A362" s="184">
        <v>361</v>
      </c>
      <c r="B362" s="184" t="s">
        <v>310</v>
      </c>
      <c r="C362" s="300">
        <v>5902367803605</v>
      </c>
    </row>
    <row r="363" spans="1:3">
      <c r="A363" s="184">
        <v>362</v>
      </c>
      <c r="B363" s="184" t="s">
        <v>312</v>
      </c>
      <c r="C363" s="300">
        <v>5902367803612</v>
      </c>
    </row>
    <row r="364" spans="1:3">
      <c r="A364" s="184">
        <v>363</v>
      </c>
      <c r="B364" s="184" t="s">
        <v>314</v>
      </c>
      <c r="C364" s="300">
        <v>5902367803629</v>
      </c>
    </row>
    <row r="365" spans="1:3">
      <c r="A365" s="184">
        <v>364</v>
      </c>
      <c r="B365" s="184" t="s">
        <v>316</v>
      </c>
      <c r="C365" s="300">
        <v>5902367803636</v>
      </c>
    </row>
    <row r="366" spans="1:3">
      <c r="A366" s="184">
        <v>365</v>
      </c>
      <c r="B366" s="184" t="s">
        <v>318</v>
      </c>
      <c r="C366" s="300">
        <v>5902367803643</v>
      </c>
    </row>
    <row r="367" spans="1:3">
      <c r="A367" s="184">
        <v>366</v>
      </c>
      <c r="B367" s="184" t="s">
        <v>320</v>
      </c>
      <c r="C367" s="300">
        <v>5902367803650</v>
      </c>
    </row>
    <row r="368" spans="1:3">
      <c r="A368" s="184">
        <v>367</v>
      </c>
      <c r="B368" s="184" t="s">
        <v>322</v>
      </c>
      <c r="C368" s="300">
        <v>5902367803667</v>
      </c>
    </row>
    <row r="369" spans="1:3">
      <c r="A369" s="184">
        <v>368</v>
      </c>
      <c r="B369" s="184" t="s">
        <v>324</v>
      </c>
      <c r="C369" s="300">
        <v>5902367803674</v>
      </c>
    </row>
    <row r="370" spans="1:3">
      <c r="A370" s="184">
        <v>369</v>
      </c>
      <c r="B370" s="184" t="s">
        <v>326</v>
      </c>
      <c r="C370" s="300">
        <v>5902367803681</v>
      </c>
    </row>
    <row r="371" spans="1:3">
      <c r="A371" s="184">
        <v>370</v>
      </c>
      <c r="B371" s="184" t="s">
        <v>328</v>
      </c>
      <c r="C371" s="300">
        <v>5902367803698</v>
      </c>
    </row>
    <row r="372" spans="1:3">
      <c r="A372" s="184">
        <v>371</v>
      </c>
      <c r="B372" s="184" t="s">
        <v>330</v>
      </c>
      <c r="C372" s="300">
        <v>5902367803704</v>
      </c>
    </row>
    <row r="373" spans="1:3">
      <c r="A373" s="184">
        <v>372</v>
      </c>
      <c r="B373" s="184" t="s">
        <v>332</v>
      </c>
      <c r="C373" s="300">
        <v>5902367803711</v>
      </c>
    </row>
    <row r="374" spans="1:3">
      <c r="A374" s="184">
        <v>373</v>
      </c>
      <c r="B374" s="184" t="s">
        <v>334</v>
      </c>
      <c r="C374" s="300">
        <v>5902367803728</v>
      </c>
    </row>
    <row r="375" spans="1:3">
      <c r="A375" s="184">
        <v>374</v>
      </c>
      <c r="B375" s="184" t="s">
        <v>336</v>
      </c>
      <c r="C375" s="300">
        <v>5902367803735</v>
      </c>
    </row>
    <row r="376" spans="1:3">
      <c r="A376" s="184">
        <v>375</v>
      </c>
      <c r="B376" s="184" t="s">
        <v>338</v>
      </c>
      <c r="C376" s="300">
        <v>5902367803742</v>
      </c>
    </row>
    <row r="377" spans="1:3">
      <c r="A377" s="184">
        <v>376</v>
      </c>
      <c r="B377" s="184" t="s">
        <v>340</v>
      </c>
      <c r="C377" s="300">
        <v>5902367803759</v>
      </c>
    </row>
    <row r="378" spans="1:3">
      <c r="A378" s="184">
        <v>377</v>
      </c>
      <c r="B378" s="184" t="s">
        <v>342</v>
      </c>
      <c r="C378" s="300">
        <v>5902367803766</v>
      </c>
    </row>
    <row r="379" spans="1:3">
      <c r="A379" s="184">
        <v>378</v>
      </c>
      <c r="B379" s="184" t="s">
        <v>344</v>
      </c>
      <c r="C379" s="300">
        <v>5902367803773</v>
      </c>
    </row>
    <row r="380" spans="1:3">
      <c r="A380" s="184">
        <v>379</v>
      </c>
      <c r="B380" s="184" t="s">
        <v>346</v>
      </c>
      <c r="C380" s="300">
        <v>5902367803780</v>
      </c>
    </row>
    <row r="381" spans="1:3">
      <c r="A381" s="184">
        <v>380</v>
      </c>
      <c r="B381" s="184" t="s">
        <v>348</v>
      </c>
      <c r="C381" s="300">
        <v>5902367803797</v>
      </c>
    </row>
    <row r="382" spans="1:3">
      <c r="A382" s="184">
        <v>381</v>
      </c>
      <c r="B382" s="184" t="s">
        <v>350</v>
      </c>
      <c r="C382" s="300">
        <v>5902367803803</v>
      </c>
    </row>
    <row r="383" spans="1:3">
      <c r="A383" s="184">
        <v>382</v>
      </c>
      <c r="B383" s="184" t="s">
        <v>352</v>
      </c>
      <c r="C383" s="300">
        <v>5902367803810</v>
      </c>
    </row>
    <row r="384" spans="1:3">
      <c r="A384" s="184">
        <v>383</v>
      </c>
      <c r="B384" s="184" t="s">
        <v>354</v>
      </c>
      <c r="C384" s="300">
        <v>5902367803827</v>
      </c>
    </row>
    <row r="385" spans="1:3">
      <c r="A385" s="184">
        <v>384</v>
      </c>
      <c r="B385" s="184" t="s">
        <v>356</v>
      </c>
      <c r="C385" s="300">
        <v>5902367803834</v>
      </c>
    </row>
    <row r="386" spans="1:3">
      <c r="A386" s="184">
        <v>385</v>
      </c>
      <c r="B386" s="184" t="s">
        <v>358</v>
      </c>
      <c r="C386" s="300">
        <v>5902367803841</v>
      </c>
    </row>
    <row r="387" spans="1:3">
      <c r="A387" s="184">
        <v>386</v>
      </c>
      <c r="B387" s="184" t="s">
        <v>360</v>
      </c>
      <c r="C387" s="300">
        <v>5902367803858</v>
      </c>
    </row>
    <row r="388" spans="1:3">
      <c r="A388" s="184">
        <v>387</v>
      </c>
      <c r="B388" s="184" t="s">
        <v>362</v>
      </c>
      <c r="C388" s="300">
        <v>5902367803865</v>
      </c>
    </row>
    <row r="389" spans="1:3">
      <c r="A389" s="184">
        <v>388</v>
      </c>
      <c r="B389" s="184" t="s">
        <v>364</v>
      </c>
      <c r="C389" s="300">
        <v>5902367803872</v>
      </c>
    </row>
    <row r="390" spans="1:3">
      <c r="A390" s="184">
        <v>389</v>
      </c>
      <c r="B390" s="184" t="s">
        <v>366</v>
      </c>
      <c r="C390" s="300">
        <v>5902367803889</v>
      </c>
    </row>
    <row r="391" spans="1:3">
      <c r="A391" s="184">
        <v>390</v>
      </c>
      <c r="B391" s="184" t="s">
        <v>368</v>
      </c>
      <c r="C391" s="300">
        <v>5902367803896</v>
      </c>
    </row>
    <row r="392" spans="1:3">
      <c r="A392" s="184">
        <v>391</v>
      </c>
      <c r="B392" s="184" t="s">
        <v>370</v>
      </c>
      <c r="C392" s="300">
        <v>5902367803902</v>
      </c>
    </row>
    <row r="393" spans="1:3">
      <c r="A393" s="184">
        <v>392</v>
      </c>
      <c r="B393" s="184" t="s">
        <v>372</v>
      </c>
      <c r="C393" s="300">
        <v>5902367803919</v>
      </c>
    </row>
    <row r="394" spans="1:3">
      <c r="A394" s="184">
        <v>393</v>
      </c>
      <c r="B394" s="184" t="s">
        <v>374</v>
      </c>
      <c r="C394" s="300">
        <v>5902367803926</v>
      </c>
    </row>
    <row r="395" spans="1:3">
      <c r="A395" s="184">
        <v>394</v>
      </c>
      <c r="B395" s="184" t="s">
        <v>376</v>
      </c>
      <c r="C395" s="300">
        <v>5902367803933</v>
      </c>
    </row>
    <row r="396" spans="1:3">
      <c r="A396" s="184">
        <v>395</v>
      </c>
      <c r="B396" s="184" t="s">
        <v>378</v>
      </c>
      <c r="C396" s="300">
        <v>5902367803940</v>
      </c>
    </row>
    <row r="397" spans="1:3">
      <c r="A397" s="184">
        <v>396</v>
      </c>
      <c r="B397" s="184" t="s">
        <v>380</v>
      </c>
      <c r="C397" s="300">
        <v>5902367803957</v>
      </c>
    </row>
    <row r="398" spans="1:3">
      <c r="A398" s="184">
        <v>397</v>
      </c>
      <c r="B398" s="184" t="s">
        <v>382</v>
      </c>
      <c r="C398" s="300">
        <v>5902367803964</v>
      </c>
    </row>
    <row r="399" spans="1:3">
      <c r="A399" s="184">
        <v>398</v>
      </c>
      <c r="B399" s="184" t="s">
        <v>384</v>
      </c>
      <c r="C399" s="300">
        <v>5902367803971</v>
      </c>
    </row>
    <row r="400" spans="1:3">
      <c r="A400" s="184">
        <v>399</v>
      </c>
      <c r="B400" s="184" t="s">
        <v>386</v>
      </c>
      <c r="C400" s="300">
        <v>5902367803988</v>
      </c>
    </row>
    <row r="401" spans="1:3">
      <c r="A401" s="184">
        <v>400</v>
      </c>
      <c r="B401" s="184" t="s">
        <v>388</v>
      </c>
      <c r="C401" s="300">
        <v>5902367803995</v>
      </c>
    </row>
    <row r="402" spans="1:3">
      <c r="A402" s="184">
        <v>401</v>
      </c>
      <c r="B402" s="184" t="s">
        <v>390</v>
      </c>
      <c r="C402" s="300">
        <v>5902367804008</v>
      </c>
    </row>
    <row r="403" spans="1:3">
      <c r="A403" s="184">
        <v>402</v>
      </c>
      <c r="B403" s="184" t="s">
        <v>392</v>
      </c>
      <c r="C403" s="300">
        <v>5902367804015</v>
      </c>
    </row>
    <row r="404" spans="1:3">
      <c r="A404" s="184">
        <v>403</v>
      </c>
      <c r="B404" s="184" t="s">
        <v>2931</v>
      </c>
      <c r="C404" s="300">
        <v>5902367804022</v>
      </c>
    </row>
    <row r="405" spans="1:3">
      <c r="A405" s="184">
        <v>404</v>
      </c>
      <c r="B405" s="184" t="s">
        <v>2932</v>
      </c>
      <c r="C405" s="300">
        <v>5902367804039</v>
      </c>
    </row>
    <row r="406" spans="1:3">
      <c r="A406" s="184">
        <v>405</v>
      </c>
      <c r="B406" s="184" t="s">
        <v>2933</v>
      </c>
      <c r="C406" s="300">
        <v>5902367804046</v>
      </c>
    </row>
    <row r="407" spans="1:3">
      <c r="A407" s="184">
        <v>406</v>
      </c>
      <c r="B407" s="184" t="s">
        <v>2934</v>
      </c>
      <c r="C407" s="300">
        <v>5902367804053</v>
      </c>
    </row>
    <row r="408" spans="1:3">
      <c r="A408" s="184">
        <v>407</v>
      </c>
      <c r="B408" s="184" t="s">
        <v>2935</v>
      </c>
      <c r="C408" s="300">
        <v>5902367804060</v>
      </c>
    </row>
    <row r="409" spans="1:3">
      <c r="A409" s="184">
        <v>408</v>
      </c>
      <c r="B409" s="184" t="s">
        <v>2936</v>
      </c>
      <c r="C409" s="300">
        <v>5902367804077</v>
      </c>
    </row>
    <row r="410" spans="1:3">
      <c r="A410" s="184">
        <v>409</v>
      </c>
      <c r="B410" s="184" t="s">
        <v>2937</v>
      </c>
      <c r="C410" s="300">
        <v>5902367804084</v>
      </c>
    </row>
    <row r="411" spans="1:3">
      <c r="A411" s="184">
        <v>410</v>
      </c>
      <c r="B411" s="184" t="s">
        <v>2938</v>
      </c>
      <c r="C411" s="300">
        <v>5902367804091</v>
      </c>
    </row>
    <row r="412" spans="1:3">
      <c r="A412" s="184">
        <v>411</v>
      </c>
      <c r="B412" s="184" t="s">
        <v>2939</v>
      </c>
      <c r="C412" s="300">
        <v>5902367804107</v>
      </c>
    </row>
    <row r="413" spans="1:3">
      <c r="A413" s="184">
        <v>412</v>
      </c>
      <c r="B413" s="184" t="s">
        <v>2940</v>
      </c>
      <c r="C413" s="300">
        <v>5902367804114</v>
      </c>
    </row>
    <row r="414" spans="1:3">
      <c r="A414" s="184">
        <v>413</v>
      </c>
      <c r="B414" s="184" t="s">
        <v>135</v>
      </c>
      <c r="C414" s="300">
        <v>5902367804121</v>
      </c>
    </row>
    <row r="415" spans="1:3">
      <c r="A415" s="184">
        <v>414</v>
      </c>
      <c r="B415" s="184" t="s">
        <v>137</v>
      </c>
      <c r="C415" s="300">
        <v>5902367804138</v>
      </c>
    </row>
    <row r="416" spans="1:3">
      <c r="A416" s="184">
        <v>415</v>
      </c>
      <c r="B416" s="184" t="s">
        <v>139</v>
      </c>
      <c r="C416" s="300">
        <v>5902367804145</v>
      </c>
    </row>
    <row r="417" spans="1:3">
      <c r="A417" s="184">
        <v>416</v>
      </c>
      <c r="B417" s="184" t="s">
        <v>141</v>
      </c>
      <c r="C417" s="300">
        <v>5902367804152</v>
      </c>
    </row>
    <row r="418" spans="1:3">
      <c r="A418" s="184">
        <v>417</v>
      </c>
      <c r="B418" s="184" t="s">
        <v>143</v>
      </c>
      <c r="C418" s="300">
        <v>5902367804169</v>
      </c>
    </row>
    <row r="419" spans="1:3">
      <c r="A419" s="184">
        <v>418</v>
      </c>
      <c r="B419" s="184" t="s">
        <v>145</v>
      </c>
      <c r="C419" s="300">
        <v>5902367804176</v>
      </c>
    </row>
    <row r="420" spans="1:3">
      <c r="A420" s="184">
        <v>419</v>
      </c>
      <c r="B420" s="184" t="s">
        <v>147</v>
      </c>
      <c r="C420" s="300">
        <v>5902367804183</v>
      </c>
    </row>
    <row r="421" spans="1:3">
      <c r="A421" s="184">
        <v>420</v>
      </c>
      <c r="B421" s="184" t="s">
        <v>149</v>
      </c>
      <c r="C421" s="300">
        <v>5902367804190</v>
      </c>
    </row>
    <row r="422" spans="1:3">
      <c r="A422" s="184">
        <v>421</v>
      </c>
      <c r="B422" s="184" t="s">
        <v>151</v>
      </c>
      <c r="C422" s="300">
        <v>5902367804206</v>
      </c>
    </row>
    <row r="423" spans="1:3">
      <c r="A423" s="184">
        <v>422</v>
      </c>
      <c r="B423" s="184" t="s">
        <v>153</v>
      </c>
      <c r="C423" s="300">
        <v>5902367804213</v>
      </c>
    </row>
    <row r="424" spans="1:3">
      <c r="A424" s="184">
        <v>423</v>
      </c>
      <c r="B424" s="184" t="s">
        <v>155</v>
      </c>
      <c r="C424" s="300">
        <v>5902367804220</v>
      </c>
    </row>
    <row r="425" spans="1:3">
      <c r="A425" s="184">
        <v>424</v>
      </c>
      <c r="B425" s="184" t="s">
        <v>157</v>
      </c>
      <c r="C425" s="300">
        <v>5902367804237</v>
      </c>
    </row>
    <row r="426" spans="1:3">
      <c r="A426" s="184">
        <v>425</v>
      </c>
      <c r="B426" s="184" t="s">
        <v>159</v>
      </c>
      <c r="C426" s="300">
        <v>5902367804244</v>
      </c>
    </row>
    <row r="427" spans="1:3">
      <c r="A427" s="184">
        <v>426</v>
      </c>
      <c r="B427" s="184" t="s">
        <v>161</v>
      </c>
      <c r="C427" s="300">
        <v>5902367804251</v>
      </c>
    </row>
    <row r="428" spans="1:3">
      <c r="A428" s="184">
        <v>427</v>
      </c>
      <c r="B428" s="184" t="s">
        <v>163</v>
      </c>
      <c r="C428" s="300">
        <v>5902367804268</v>
      </c>
    </row>
    <row r="429" spans="1:3">
      <c r="A429" s="184">
        <v>428</v>
      </c>
      <c r="B429" s="184" t="s">
        <v>165</v>
      </c>
      <c r="C429" s="300">
        <v>5902367804275</v>
      </c>
    </row>
    <row r="430" spans="1:3">
      <c r="A430" s="184">
        <v>429</v>
      </c>
      <c r="B430" s="184" t="s">
        <v>167</v>
      </c>
      <c r="C430" s="300">
        <v>5902367804282</v>
      </c>
    </row>
    <row r="431" spans="1:3">
      <c r="A431" s="184">
        <v>430</v>
      </c>
      <c r="B431" s="184" t="s">
        <v>169</v>
      </c>
      <c r="C431" s="300">
        <v>5902367804299</v>
      </c>
    </row>
    <row r="432" spans="1:3">
      <c r="A432" s="184">
        <v>431</v>
      </c>
      <c r="B432" s="184" t="s">
        <v>171</v>
      </c>
      <c r="C432" s="300">
        <v>5902367804305</v>
      </c>
    </row>
    <row r="433" spans="1:3">
      <c r="A433" s="184">
        <v>432</v>
      </c>
      <c r="B433" s="184" t="s">
        <v>173</v>
      </c>
      <c r="C433" s="300">
        <v>5902367804312</v>
      </c>
    </row>
    <row r="434" spans="1:3">
      <c r="A434" s="184">
        <v>433</v>
      </c>
      <c r="B434" s="184" t="s">
        <v>175</v>
      </c>
      <c r="C434" s="300">
        <v>5902367804329</v>
      </c>
    </row>
    <row r="435" spans="1:3">
      <c r="A435" s="184">
        <v>434</v>
      </c>
      <c r="B435" s="184" t="s">
        <v>177</v>
      </c>
      <c r="C435" s="300">
        <v>5902367804336</v>
      </c>
    </row>
    <row r="436" spans="1:3">
      <c r="A436" s="184">
        <v>435</v>
      </c>
      <c r="B436" s="184" t="s">
        <v>179</v>
      </c>
      <c r="C436" s="300">
        <v>5902367804343</v>
      </c>
    </row>
    <row r="437" spans="1:3">
      <c r="A437" s="184">
        <v>436</v>
      </c>
      <c r="B437" s="184" t="s">
        <v>181</v>
      </c>
      <c r="C437" s="300">
        <v>5902367804350</v>
      </c>
    </row>
    <row r="438" spans="1:3">
      <c r="A438" s="184">
        <v>437</v>
      </c>
      <c r="B438" s="184" t="s">
        <v>183</v>
      </c>
      <c r="C438" s="300">
        <v>5902367804367</v>
      </c>
    </row>
    <row r="439" spans="1:3">
      <c r="A439" s="184">
        <v>438</v>
      </c>
      <c r="B439" s="184" t="s">
        <v>185</v>
      </c>
      <c r="C439" s="300">
        <v>5902367804374</v>
      </c>
    </row>
    <row r="440" spans="1:3">
      <c r="A440" s="184">
        <v>439</v>
      </c>
      <c r="B440" s="184" t="s">
        <v>187</v>
      </c>
      <c r="C440" s="300">
        <v>5902367804381</v>
      </c>
    </row>
    <row r="441" spans="1:3">
      <c r="A441" s="184">
        <v>440</v>
      </c>
      <c r="B441" s="184" t="s">
        <v>189</v>
      </c>
      <c r="C441" s="300">
        <v>5902367804398</v>
      </c>
    </row>
    <row r="442" spans="1:3">
      <c r="A442" s="184">
        <v>441</v>
      </c>
      <c r="B442" s="184" t="s">
        <v>191</v>
      </c>
      <c r="C442" s="300">
        <v>5902367804404</v>
      </c>
    </row>
    <row r="443" spans="1:3">
      <c r="A443" s="184">
        <v>442</v>
      </c>
      <c r="B443" s="184" t="s">
        <v>193</v>
      </c>
      <c r="C443" s="300">
        <v>5902367804411</v>
      </c>
    </row>
    <row r="444" spans="1:3">
      <c r="A444" s="184">
        <v>443</v>
      </c>
      <c r="B444" s="184" t="s">
        <v>195</v>
      </c>
      <c r="C444" s="300">
        <v>5902367804428</v>
      </c>
    </row>
    <row r="445" spans="1:3">
      <c r="A445" s="184">
        <v>444</v>
      </c>
      <c r="B445" s="184" t="s">
        <v>197</v>
      </c>
      <c r="C445" s="300">
        <v>5902367804435</v>
      </c>
    </row>
    <row r="446" spans="1:3">
      <c r="A446" s="184">
        <v>445</v>
      </c>
      <c r="B446" s="184" t="s">
        <v>199</v>
      </c>
      <c r="C446" s="300">
        <v>5902367804442</v>
      </c>
    </row>
    <row r="447" spans="1:3">
      <c r="A447" s="184">
        <v>446</v>
      </c>
      <c r="B447" s="184" t="s">
        <v>201</v>
      </c>
      <c r="C447" s="300">
        <v>5902367804459</v>
      </c>
    </row>
    <row r="448" spans="1:3">
      <c r="A448" s="184">
        <v>447</v>
      </c>
      <c r="B448" s="184" t="s">
        <v>203</v>
      </c>
      <c r="C448" s="300">
        <v>5902367804466</v>
      </c>
    </row>
    <row r="449" spans="1:3">
      <c r="A449" s="184">
        <v>448</v>
      </c>
      <c r="B449" s="184" t="s">
        <v>205</v>
      </c>
      <c r="C449" s="300">
        <v>5902367804473</v>
      </c>
    </row>
    <row r="450" spans="1:3">
      <c r="A450" s="184">
        <v>449</v>
      </c>
      <c r="B450" s="184" t="s">
        <v>207</v>
      </c>
      <c r="C450" s="300">
        <v>5902367804480</v>
      </c>
    </row>
    <row r="451" spans="1:3">
      <c r="A451" s="184">
        <v>450</v>
      </c>
      <c r="B451" s="184" t="s">
        <v>209</v>
      </c>
      <c r="C451" s="300">
        <v>5902367804497</v>
      </c>
    </row>
    <row r="452" spans="1:3">
      <c r="A452" s="184">
        <v>451</v>
      </c>
      <c r="B452" s="184" t="s">
        <v>211</v>
      </c>
      <c r="C452" s="300">
        <v>5902367804503</v>
      </c>
    </row>
    <row r="453" spans="1:3">
      <c r="A453" s="184">
        <v>452</v>
      </c>
      <c r="B453" s="184" t="s">
        <v>213</v>
      </c>
      <c r="C453" s="300">
        <v>5902367804510</v>
      </c>
    </row>
    <row r="454" spans="1:3">
      <c r="A454" s="184">
        <v>453</v>
      </c>
      <c r="B454" s="184" t="s">
        <v>215</v>
      </c>
      <c r="C454" s="300">
        <v>5902367804527</v>
      </c>
    </row>
    <row r="455" spans="1:3">
      <c r="A455" s="184">
        <v>454</v>
      </c>
      <c r="B455" s="184" t="s">
        <v>217</v>
      </c>
      <c r="C455" s="300">
        <v>5902367804534</v>
      </c>
    </row>
    <row r="456" spans="1:3">
      <c r="A456" s="184">
        <v>455</v>
      </c>
      <c r="B456" s="184" t="s">
        <v>219</v>
      </c>
      <c r="C456" s="300">
        <v>5902367804541</v>
      </c>
    </row>
    <row r="457" spans="1:3">
      <c r="A457" s="184">
        <v>456</v>
      </c>
      <c r="B457" s="184" t="s">
        <v>221</v>
      </c>
      <c r="C457" s="300">
        <v>5902367804558</v>
      </c>
    </row>
    <row r="458" spans="1:3">
      <c r="A458" s="184">
        <v>457</v>
      </c>
      <c r="B458" s="184" t="s">
        <v>223</v>
      </c>
      <c r="C458" s="300">
        <v>5902367804565</v>
      </c>
    </row>
    <row r="459" spans="1:3">
      <c r="A459" s="184">
        <v>458</v>
      </c>
      <c r="B459" s="184" t="s">
        <v>225</v>
      </c>
      <c r="C459" s="300">
        <v>5902367804572</v>
      </c>
    </row>
    <row r="460" spans="1:3">
      <c r="A460" s="184">
        <v>459</v>
      </c>
      <c r="B460" s="184" t="s">
        <v>227</v>
      </c>
      <c r="C460" s="300">
        <v>5902367804589</v>
      </c>
    </row>
    <row r="461" spans="1:3">
      <c r="A461" s="184">
        <v>460</v>
      </c>
      <c r="B461" s="184" t="s">
        <v>229</v>
      </c>
      <c r="C461" s="300">
        <v>5902367804596</v>
      </c>
    </row>
    <row r="462" spans="1:3">
      <c r="A462" s="184">
        <v>461</v>
      </c>
      <c r="B462" s="184" t="s">
        <v>231</v>
      </c>
      <c r="C462" s="300">
        <v>5902367804602</v>
      </c>
    </row>
    <row r="463" spans="1:3">
      <c r="A463" s="184">
        <v>462</v>
      </c>
      <c r="B463" s="184" t="s">
        <v>233</v>
      </c>
      <c r="C463" s="300">
        <v>5902367804619</v>
      </c>
    </row>
    <row r="464" spans="1:3">
      <c r="A464" s="184">
        <v>463</v>
      </c>
      <c r="B464" s="184" t="s">
        <v>235</v>
      </c>
      <c r="C464" s="300">
        <v>5902367804626</v>
      </c>
    </row>
    <row r="465" spans="1:3">
      <c r="A465" s="184">
        <v>464</v>
      </c>
      <c r="B465" s="184" t="s">
        <v>237</v>
      </c>
      <c r="C465" s="300">
        <v>5902367804633</v>
      </c>
    </row>
    <row r="466" spans="1:3">
      <c r="A466" s="184">
        <v>465</v>
      </c>
      <c r="B466" s="184" t="s">
        <v>239</v>
      </c>
      <c r="C466" s="300">
        <v>5902367804640</v>
      </c>
    </row>
    <row r="467" spans="1:3">
      <c r="A467" s="184">
        <v>466</v>
      </c>
      <c r="B467" s="184" t="s">
        <v>241</v>
      </c>
      <c r="C467" s="300">
        <v>5902367804657</v>
      </c>
    </row>
    <row r="468" spans="1:3">
      <c r="A468" s="184">
        <v>467</v>
      </c>
      <c r="B468" s="184" t="s">
        <v>243</v>
      </c>
      <c r="C468" s="300">
        <v>5902367804664</v>
      </c>
    </row>
    <row r="469" spans="1:3">
      <c r="A469" s="184">
        <v>468</v>
      </c>
      <c r="B469" s="184" t="s">
        <v>245</v>
      </c>
      <c r="C469" s="300">
        <v>5902367804671</v>
      </c>
    </row>
    <row r="470" spans="1:3">
      <c r="A470" s="184">
        <v>469</v>
      </c>
      <c r="B470" s="184" t="s">
        <v>247</v>
      </c>
      <c r="C470" s="300">
        <v>5902367804688</v>
      </c>
    </row>
    <row r="471" spans="1:3">
      <c r="A471" s="184">
        <v>470</v>
      </c>
      <c r="B471" s="184" t="s">
        <v>249</v>
      </c>
      <c r="C471" s="300">
        <v>5902367804695</v>
      </c>
    </row>
    <row r="472" spans="1:3">
      <c r="A472" s="184">
        <v>471</v>
      </c>
      <c r="B472" s="184" t="s">
        <v>251</v>
      </c>
      <c r="C472" s="300">
        <v>5902367804701</v>
      </c>
    </row>
    <row r="473" spans="1:3">
      <c r="A473" s="184">
        <v>472</v>
      </c>
      <c r="B473" s="184" t="s">
        <v>253</v>
      </c>
      <c r="C473" s="300">
        <v>5902367804718</v>
      </c>
    </row>
    <row r="474" spans="1:3">
      <c r="A474" s="184">
        <v>473</v>
      </c>
      <c r="B474" s="184" t="s">
        <v>255</v>
      </c>
      <c r="C474" s="300">
        <v>5902367804725</v>
      </c>
    </row>
    <row r="475" spans="1:3">
      <c r="A475" s="184">
        <v>474</v>
      </c>
      <c r="B475" s="184" t="s">
        <v>257</v>
      </c>
      <c r="C475" s="300">
        <v>5902367804732</v>
      </c>
    </row>
    <row r="476" spans="1:3">
      <c r="A476" s="184">
        <v>475</v>
      </c>
      <c r="B476" s="184" t="s">
        <v>259</v>
      </c>
      <c r="C476" s="300">
        <v>5902367804749</v>
      </c>
    </row>
    <row r="477" spans="1:3">
      <c r="A477" s="184">
        <v>476</v>
      </c>
      <c r="B477" s="184" t="s">
        <v>261</v>
      </c>
      <c r="C477" s="300">
        <v>5902367804756</v>
      </c>
    </row>
    <row r="478" spans="1:3">
      <c r="A478" s="184">
        <v>477</v>
      </c>
      <c r="B478" s="184" t="s">
        <v>263</v>
      </c>
      <c r="C478" s="300">
        <v>5902367804763</v>
      </c>
    </row>
    <row r="479" spans="1:3">
      <c r="A479" s="184">
        <v>478</v>
      </c>
      <c r="B479" s="184" t="s">
        <v>265</v>
      </c>
      <c r="C479" s="300">
        <v>5902367804770</v>
      </c>
    </row>
    <row r="480" spans="1:3">
      <c r="A480" s="184">
        <v>479</v>
      </c>
      <c r="B480" s="184" t="s">
        <v>267</v>
      </c>
      <c r="C480" s="300">
        <v>5902367804787</v>
      </c>
    </row>
    <row r="481" spans="1:3">
      <c r="A481" s="184">
        <v>480</v>
      </c>
      <c r="B481" s="184" t="s">
        <v>269</v>
      </c>
      <c r="C481" s="300">
        <v>5902367804794</v>
      </c>
    </row>
    <row r="482" spans="1:3">
      <c r="A482" s="184">
        <v>481</v>
      </c>
      <c r="B482" s="184" t="s">
        <v>271</v>
      </c>
      <c r="C482" s="300">
        <v>5902367804800</v>
      </c>
    </row>
    <row r="483" spans="1:3">
      <c r="A483" s="184">
        <v>482</v>
      </c>
      <c r="B483" s="184" t="s">
        <v>273</v>
      </c>
      <c r="C483" s="300">
        <v>5902367804817</v>
      </c>
    </row>
    <row r="484" spans="1:3">
      <c r="A484" s="184">
        <v>483</v>
      </c>
      <c r="B484" s="184" t="s">
        <v>275</v>
      </c>
      <c r="C484" s="300">
        <v>5902367804824</v>
      </c>
    </row>
    <row r="485" spans="1:3">
      <c r="A485" s="184">
        <v>484</v>
      </c>
      <c r="B485" s="184" t="s">
        <v>277</v>
      </c>
      <c r="C485" s="300">
        <v>5902367804831</v>
      </c>
    </row>
    <row r="486" spans="1:3">
      <c r="A486" s="184">
        <v>485</v>
      </c>
      <c r="B486" s="184" t="s">
        <v>279</v>
      </c>
      <c r="C486" s="300">
        <v>5902367804848</v>
      </c>
    </row>
    <row r="487" spans="1:3">
      <c r="A487" s="184">
        <v>486</v>
      </c>
      <c r="B487" s="184" t="s">
        <v>281</v>
      </c>
      <c r="C487" s="300">
        <v>5902367804855</v>
      </c>
    </row>
    <row r="488" spans="1:3">
      <c r="A488" s="184">
        <v>487</v>
      </c>
      <c r="B488" s="184" t="s">
        <v>283</v>
      </c>
      <c r="C488" s="300">
        <v>5902367804862</v>
      </c>
    </row>
    <row r="489" spans="1:3">
      <c r="A489" s="184">
        <v>488</v>
      </c>
      <c r="B489" s="184" t="s">
        <v>285</v>
      </c>
      <c r="C489" s="300">
        <v>5902367804879</v>
      </c>
    </row>
    <row r="490" spans="1:3">
      <c r="A490" s="184">
        <v>489</v>
      </c>
      <c r="B490" s="184" t="s">
        <v>287</v>
      </c>
      <c r="C490" s="300">
        <v>5902367804886</v>
      </c>
    </row>
    <row r="491" spans="1:3">
      <c r="A491" s="184">
        <v>490</v>
      </c>
      <c r="B491" s="184" t="s">
        <v>289</v>
      </c>
      <c r="C491" s="300">
        <v>5902367804893</v>
      </c>
    </row>
    <row r="492" spans="1:3">
      <c r="A492" s="184">
        <v>491</v>
      </c>
      <c r="B492" s="184" t="s">
        <v>291</v>
      </c>
      <c r="C492" s="300">
        <v>5902367804909</v>
      </c>
    </row>
    <row r="493" spans="1:3">
      <c r="A493" s="184">
        <v>492</v>
      </c>
      <c r="B493" s="184" t="s">
        <v>293</v>
      </c>
      <c r="C493" s="300">
        <v>5902367804916</v>
      </c>
    </row>
    <row r="494" spans="1:3">
      <c r="A494" s="184">
        <v>493</v>
      </c>
      <c r="B494" s="184" t="s">
        <v>434</v>
      </c>
      <c r="C494" s="300">
        <v>5902367804923</v>
      </c>
    </row>
    <row r="495" spans="1:3">
      <c r="A495" s="184">
        <v>494</v>
      </c>
      <c r="B495" s="184" t="s">
        <v>436</v>
      </c>
      <c r="C495" s="300">
        <v>5902367804930</v>
      </c>
    </row>
    <row r="496" spans="1:3">
      <c r="A496" s="184">
        <v>495</v>
      </c>
      <c r="B496" s="184" t="s">
        <v>438</v>
      </c>
      <c r="C496" s="300">
        <v>5902367804947</v>
      </c>
    </row>
    <row r="497" spans="1:3">
      <c r="A497" s="184">
        <v>496</v>
      </c>
      <c r="B497" s="184" t="s">
        <v>440</v>
      </c>
      <c r="C497" s="300">
        <v>5902367804954</v>
      </c>
    </row>
    <row r="498" spans="1:3">
      <c r="A498" s="184">
        <v>497</v>
      </c>
      <c r="B498" s="184" t="s">
        <v>442</v>
      </c>
      <c r="C498" s="300">
        <v>5902367804961</v>
      </c>
    </row>
    <row r="499" spans="1:3">
      <c r="A499" s="184">
        <v>498</v>
      </c>
      <c r="B499" s="184" t="s">
        <v>444</v>
      </c>
      <c r="C499" s="300">
        <v>5902367804978</v>
      </c>
    </row>
    <row r="500" spans="1:3">
      <c r="A500" s="184">
        <v>499</v>
      </c>
      <c r="B500" s="184" t="s">
        <v>446</v>
      </c>
      <c r="C500" s="300">
        <v>5902367804985</v>
      </c>
    </row>
    <row r="501" spans="1:3">
      <c r="A501" s="184">
        <v>500</v>
      </c>
      <c r="B501" s="184" t="s">
        <v>448</v>
      </c>
      <c r="C501" s="300">
        <v>5902367804992</v>
      </c>
    </row>
    <row r="502" spans="1:3">
      <c r="A502" s="184">
        <v>501</v>
      </c>
      <c r="B502" s="184" t="s">
        <v>450</v>
      </c>
      <c r="C502" s="300">
        <v>5902367805005</v>
      </c>
    </row>
    <row r="503" spans="1:3">
      <c r="A503" s="184">
        <v>502</v>
      </c>
      <c r="B503" s="184" t="s">
        <v>452</v>
      </c>
      <c r="C503" s="300">
        <v>5902367805012</v>
      </c>
    </row>
    <row r="504" spans="1:3">
      <c r="A504" s="184">
        <v>503</v>
      </c>
      <c r="B504" s="184" t="s">
        <v>295</v>
      </c>
      <c r="C504" s="300">
        <v>5902367805029</v>
      </c>
    </row>
    <row r="505" spans="1:3">
      <c r="A505" s="184">
        <v>504</v>
      </c>
      <c r="B505" s="184" t="s">
        <v>297</v>
      </c>
      <c r="C505" s="300">
        <v>5902367805036</v>
      </c>
    </row>
    <row r="506" spans="1:3">
      <c r="A506" s="184">
        <v>505</v>
      </c>
      <c r="B506" s="184" t="s">
        <v>299</v>
      </c>
      <c r="C506" s="300">
        <v>5902367805043</v>
      </c>
    </row>
    <row r="507" spans="1:3">
      <c r="A507" s="184">
        <v>506</v>
      </c>
      <c r="B507" s="184" t="s">
        <v>301</v>
      </c>
      <c r="C507" s="300">
        <v>5902367805050</v>
      </c>
    </row>
    <row r="508" spans="1:3">
      <c r="A508" s="184">
        <v>507</v>
      </c>
      <c r="B508" s="184" t="s">
        <v>303</v>
      </c>
      <c r="C508" s="300">
        <v>5902367805067</v>
      </c>
    </row>
    <row r="509" spans="1:3">
      <c r="A509" s="184">
        <v>508</v>
      </c>
      <c r="B509" s="184" t="s">
        <v>305</v>
      </c>
      <c r="C509" s="300">
        <v>5902367805074</v>
      </c>
    </row>
    <row r="510" spans="1:3">
      <c r="A510" s="184">
        <v>509</v>
      </c>
      <c r="B510" s="184" t="s">
        <v>307</v>
      </c>
      <c r="C510" s="300">
        <v>5902367805081</v>
      </c>
    </row>
    <row r="511" spans="1:3">
      <c r="A511" s="184">
        <v>510</v>
      </c>
      <c r="B511" s="184" t="s">
        <v>309</v>
      </c>
      <c r="C511" s="300">
        <v>5902367805098</v>
      </c>
    </row>
    <row r="512" spans="1:3">
      <c r="A512" s="184">
        <v>511</v>
      </c>
      <c r="B512" s="184" t="s">
        <v>311</v>
      </c>
      <c r="C512" s="300">
        <v>5902367805104</v>
      </c>
    </row>
    <row r="513" spans="1:3">
      <c r="A513" s="184">
        <v>512</v>
      </c>
      <c r="B513" s="184" t="s">
        <v>313</v>
      </c>
      <c r="C513" s="300">
        <v>5902367805111</v>
      </c>
    </row>
    <row r="514" spans="1:3">
      <c r="A514" s="184">
        <v>513</v>
      </c>
      <c r="B514" s="184" t="s">
        <v>315</v>
      </c>
      <c r="C514" s="300">
        <v>5902367805128</v>
      </c>
    </row>
    <row r="515" spans="1:3">
      <c r="A515" s="184">
        <v>514</v>
      </c>
      <c r="B515" s="184" t="s">
        <v>317</v>
      </c>
      <c r="C515" s="300">
        <v>5902367805135</v>
      </c>
    </row>
    <row r="516" spans="1:3">
      <c r="A516" s="184">
        <v>515</v>
      </c>
      <c r="B516" s="184" t="s">
        <v>319</v>
      </c>
      <c r="C516" s="300">
        <v>5902367805142</v>
      </c>
    </row>
    <row r="517" spans="1:3">
      <c r="A517" s="184">
        <v>516</v>
      </c>
      <c r="B517" s="184" t="s">
        <v>321</v>
      </c>
      <c r="C517" s="300">
        <v>5902367805159</v>
      </c>
    </row>
    <row r="518" spans="1:3">
      <c r="A518" s="184">
        <v>517</v>
      </c>
      <c r="B518" s="184" t="s">
        <v>323</v>
      </c>
      <c r="C518" s="300">
        <v>5902367805166</v>
      </c>
    </row>
    <row r="519" spans="1:3">
      <c r="A519" s="184">
        <v>518</v>
      </c>
      <c r="B519" s="184" t="s">
        <v>325</v>
      </c>
      <c r="C519" s="300">
        <v>5902367805173</v>
      </c>
    </row>
    <row r="520" spans="1:3">
      <c r="A520" s="184">
        <v>519</v>
      </c>
      <c r="B520" s="184" t="s">
        <v>327</v>
      </c>
      <c r="C520" s="300">
        <v>5902367805180</v>
      </c>
    </row>
    <row r="521" spans="1:3">
      <c r="A521" s="184">
        <v>520</v>
      </c>
      <c r="B521" s="184" t="s">
        <v>329</v>
      </c>
      <c r="C521" s="300">
        <v>5902367805197</v>
      </c>
    </row>
    <row r="522" spans="1:3">
      <c r="A522" s="184">
        <v>521</v>
      </c>
      <c r="B522" s="184" t="s">
        <v>331</v>
      </c>
      <c r="C522" s="300">
        <v>5902367805203</v>
      </c>
    </row>
    <row r="523" spans="1:3">
      <c r="A523" s="184">
        <v>522</v>
      </c>
      <c r="B523" s="184" t="s">
        <v>333</v>
      </c>
      <c r="C523" s="300">
        <v>5902367805210</v>
      </c>
    </row>
    <row r="524" spans="1:3">
      <c r="A524" s="184">
        <v>523</v>
      </c>
      <c r="B524" s="184" t="s">
        <v>335</v>
      </c>
      <c r="C524" s="300">
        <v>5902367805227</v>
      </c>
    </row>
    <row r="525" spans="1:3">
      <c r="A525" s="184">
        <v>524</v>
      </c>
      <c r="B525" s="184" t="s">
        <v>337</v>
      </c>
      <c r="C525" s="300">
        <v>5902367805234</v>
      </c>
    </row>
    <row r="526" spans="1:3">
      <c r="A526" s="184">
        <v>525</v>
      </c>
      <c r="B526" s="184" t="s">
        <v>339</v>
      </c>
      <c r="C526" s="300">
        <v>5902367805241</v>
      </c>
    </row>
    <row r="527" spans="1:3">
      <c r="A527" s="184">
        <v>526</v>
      </c>
      <c r="B527" s="184" t="s">
        <v>341</v>
      </c>
      <c r="C527" s="300">
        <v>5902367805258</v>
      </c>
    </row>
    <row r="528" spans="1:3">
      <c r="A528" s="184">
        <v>527</v>
      </c>
      <c r="B528" s="184" t="s">
        <v>343</v>
      </c>
      <c r="C528" s="300">
        <v>5902367805265</v>
      </c>
    </row>
    <row r="529" spans="1:3">
      <c r="A529" s="184">
        <v>528</v>
      </c>
      <c r="B529" s="184" t="s">
        <v>345</v>
      </c>
      <c r="C529" s="300">
        <v>5902367805272</v>
      </c>
    </row>
    <row r="530" spans="1:3">
      <c r="A530" s="184">
        <v>529</v>
      </c>
      <c r="B530" s="184" t="s">
        <v>347</v>
      </c>
      <c r="C530" s="300">
        <v>5902367805289</v>
      </c>
    </row>
    <row r="531" spans="1:3">
      <c r="A531" s="184">
        <v>530</v>
      </c>
      <c r="B531" s="184" t="s">
        <v>349</v>
      </c>
      <c r="C531" s="300">
        <v>5902367805296</v>
      </c>
    </row>
    <row r="532" spans="1:3">
      <c r="A532" s="184">
        <v>531</v>
      </c>
      <c r="B532" s="184" t="s">
        <v>351</v>
      </c>
      <c r="C532" s="300">
        <v>5902367805302</v>
      </c>
    </row>
    <row r="533" spans="1:3">
      <c r="A533" s="184">
        <v>532</v>
      </c>
      <c r="B533" s="184" t="s">
        <v>353</v>
      </c>
      <c r="C533" s="300">
        <v>5902367805319</v>
      </c>
    </row>
    <row r="534" spans="1:3">
      <c r="A534" s="184">
        <v>533</v>
      </c>
      <c r="B534" s="184" t="s">
        <v>355</v>
      </c>
      <c r="C534" s="300">
        <v>5902367805326</v>
      </c>
    </row>
    <row r="535" spans="1:3">
      <c r="A535" s="184">
        <v>534</v>
      </c>
      <c r="B535" s="184" t="s">
        <v>357</v>
      </c>
      <c r="C535" s="300">
        <v>5902367805333</v>
      </c>
    </row>
    <row r="536" spans="1:3">
      <c r="A536" s="184">
        <v>535</v>
      </c>
      <c r="B536" s="184" t="s">
        <v>359</v>
      </c>
      <c r="C536" s="300">
        <v>5902367805340</v>
      </c>
    </row>
    <row r="537" spans="1:3">
      <c r="A537" s="184">
        <v>536</v>
      </c>
      <c r="B537" s="184" t="s">
        <v>361</v>
      </c>
      <c r="C537" s="300">
        <v>5902367805357</v>
      </c>
    </row>
    <row r="538" spans="1:3">
      <c r="A538" s="184">
        <v>537</v>
      </c>
      <c r="B538" s="184" t="s">
        <v>363</v>
      </c>
      <c r="C538" s="300">
        <v>5902367805364</v>
      </c>
    </row>
    <row r="539" spans="1:3">
      <c r="A539" s="184">
        <v>538</v>
      </c>
      <c r="B539" s="184" t="s">
        <v>365</v>
      </c>
      <c r="C539" s="300">
        <v>5902367805371</v>
      </c>
    </row>
    <row r="540" spans="1:3">
      <c r="A540" s="184">
        <v>539</v>
      </c>
      <c r="B540" s="184" t="s">
        <v>367</v>
      </c>
      <c r="C540" s="300">
        <v>5902367805388</v>
      </c>
    </row>
    <row r="541" spans="1:3">
      <c r="A541" s="184">
        <v>540</v>
      </c>
      <c r="B541" s="184" t="s">
        <v>369</v>
      </c>
      <c r="C541" s="300">
        <v>5902367805395</v>
      </c>
    </row>
    <row r="542" spans="1:3">
      <c r="A542" s="184">
        <v>541</v>
      </c>
      <c r="B542" s="184" t="s">
        <v>371</v>
      </c>
      <c r="C542" s="300">
        <v>5902367805401</v>
      </c>
    </row>
    <row r="543" spans="1:3">
      <c r="A543" s="184">
        <v>542</v>
      </c>
      <c r="B543" s="184" t="s">
        <v>373</v>
      </c>
      <c r="C543" s="300">
        <v>5902367805418</v>
      </c>
    </row>
    <row r="544" spans="1:3">
      <c r="A544" s="184">
        <v>543</v>
      </c>
      <c r="B544" s="184" t="s">
        <v>375</v>
      </c>
      <c r="C544" s="300">
        <v>5902367805425</v>
      </c>
    </row>
    <row r="545" spans="1:3">
      <c r="A545" s="184">
        <v>544</v>
      </c>
      <c r="B545" s="184" t="s">
        <v>377</v>
      </c>
      <c r="C545" s="300">
        <v>5902367805432</v>
      </c>
    </row>
    <row r="546" spans="1:3">
      <c r="A546" s="184">
        <v>545</v>
      </c>
      <c r="B546" s="184" t="s">
        <v>379</v>
      </c>
      <c r="C546" s="300">
        <v>5902367805449</v>
      </c>
    </row>
    <row r="547" spans="1:3">
      <c r="A547" s="184">
        <v>546</v>
      </c>
      <c r="B547" s="184" t="s">
        <v>381</v>
      </c>
      <c r="C547" s="300">
        <v>5902367805456</v>
      </c>
    </row>
    <row r="548" spans="1:3">
      <c r="A548" s="184">
        <v>547</v>
      </c>
      <c r="B548" s="184" t="s">
        <v>383</v>
      </c>
      <c r="C548" s="300">
        <v>5902367805463</v>
      </c>
    </row>
    <row r="549" spans="1:3">
      <c r="A549" s="184">
        <v>548</v>
      </c>
      <c r="B549" s="184" t="s">
        <v>385</v>
      </c>
      <c r="C549" s="300">
        <v>5902367805470</v>
      </c>
    </row>
    <row r="550" spans="1:3">
      <c r="A550" s="184">
        <v>549</v>
      </c>
      <c r="B550" s="184" t="s">
        <v>387</v>
      </c>
      <c r="C550" s="300">
        <v>5902367805487</v>
      </c>
    </row>
    <row r="551" spans="1:3">
      <c r="A551" s="184">
        <v>550</v>
      </c>
      <c r="B551" s="184" t="s">
        <v>389</v>
      </c>
      <c r="C551" s="300">
        <v>5902367805494</v>
      </c>
    </row>
    <row r="552" spans="1:3">
      <c r="A552" s="184">
        <v>551</v>
      </c>
      <c r="B552" s="184" t="s">
        <v>391</v>
      </c>
      <c r="C552" s="300">
        <v>5902367805500</v>
      </c>
    </row>
    <row r="553" spans="1:3">
      <c r="A553" s="184">
        <v>552</v>
      </c>
      <c r="B553" s="184" t="s">
        <v>393</v>
      </c>
      <c r="C553" s="300">
        <v>5902367805517</v>
      </c>
    </row>
    <row r="554" spans="1:3">
      <c r="A554" s="184">
        <v>553</v>
      </c>
      <c r="B554" s="184" t="s">
        <v>2941</v>
      </c>
      <c r="C554" s="300">
        <v>5902367805524</v>
      </c>
    </row>
    <row r="555" spans="1:3">
      <c r="A555" s="184">
        <v>554</v>
      </c>
      <c r="B555" s="184" t="s">
        <v>2942</v>
      </c>
      <c r="C555" s="300">
        <v>5902367805531</v>
      </c>
    </row>
    <row r="556" spans="1:3">
      <c r="A556" s="184">
        <v>555</v>
      </c>
      <c r="B556" s="184" t="s">
        <v>2943</v>
      </c>
      <c r="C556" s="300">
        <v>5902367805548</v>
      </c>
    </row>
    <row r="557" spans="1:3">
      <c r="A557" s="184">
        <v>556</v>
      </c>
      <c r="B557" s="184" t="s">
        <v>2944</v>
      </c>
      <c r="C557" s="300">
        <v>5902367805555</v>
      </c>
    </row>
    <row r="558" spans="1:3">
      <c r="A558" s="184">
        <v>557</v>
      </c>
      <c r="B558" s="184" t="s">
        <v>2945</v>
      </c>
      <c r="C558" s="300">
        <v>5902367805562</v>
      </c>
    </row>
    <row r="559" spans="1:3">
      <c r="A559" s="184">
        <v>558</v>
      </c>
      <c r="B559" s="184" t="s">
        <v>2946</v>
      </c>
      <c r="C559" s="300">
        <v>5902367805579</v>
      </c>
    </row>
    <row r="560" spans="1:3">
      <c r="A560" s="184">
        <v>559</v>
      </c>
      <c r="B560" s="184" t="s">
        <v>2947</v>
      </c>
      <c r="C560" s="300">
        <v>5902367805586</v>
      </c>
    </row>
    <row r="561" spans="1:3">
      <c r="A561" s="184">
        <v>560</v>
      </c>
      <c r="B561" s="184" t="s">
        <v>2948</v>
      </c>
      <c r="C561" s="300">
        <v>5902367805593</v>
      </c>
    </row>
    <row r="562" spans="1:3">
      <c r="A562" s="184">
        <v>561</v>
      </c>
      <c r="B562" s="184" t="s">
        <v>2949</v>
      </c>
      <c r="C562" s="300">
        <v>5902367805609</v>
      </c>
    </row>
    <row r="563" spans="1:3">
      <c r="A563" s="184">
        <v>562</v>
      </c>
      <c r="B563" s="184" t="s">
        <v>2950</v>
      </c>
      <c r="C563" s="300">
        <v>5902367805616</v>
      </c>
    </row>
    <row r="564" spans="1:3">
      <c r="A564" s="184">
        <v>563</v>
      </c>
      <c r="B564" s="184" t="s">
        <v>1619</v>
      </c>
      <c r="C564" s="300">
        <v>5902367805623</v>
      </c>
    </row>
    <row r="565" spans="1:3">
      <c r="A565" s="184">
        <v>564</v>
      </c>
      <c r="B565" s="184" t="s">
        <v>1618</v>
      </c>
      <c r="C565" s="300">
        <v>5902367805630</v>
      </c>
    </row>
    <row r="566" spans="1:3">
      <c r="A566" s="184">
        <v>565</v>
      </c>
      <c r="B566" s="184" t="s">
        <v>1617</v>
      </c>
      <c r="C566" s="300">
        <v>5902367805647</v>
      </c>
    </row>
    <row r="567" spans="1:3">
      <c r="A567" s="184">
        <v>566</v>
      </c>
      <c r="B567" s="184" t="s">
        <v>1616</v>
      </c>
      <c r="C567" s="300">
        <v>5902367805654</v>
      </c>
    </row>
    <row r="568" spans="1:3">
      <c r="A568" s="184">
        <v>567</v>
      </c>
      <c r="B568" s="184" t="s">
        <v>1615</v>
      </c>
      <c r="C568" s="300">
        <v>5902367805661</v>
      </c>
    </row>
    <row r="569" spans="1:3">
      <c r="A569" s="184">
        <v>568</v>
      </c>
      <c r="B569" s="184" t="s">
        <v>1614</v>
      </c>
      <c r="C569" s="300">
        <v>5902367805678</v>
      </c>
    </row>
    <row r="570" spans="1:3">
      <c r="A570" s="184">
        <v>569</v>
      </c>
      <c r="B570" s="184" t="s">
        <v>1613</v>
      </c>
      <c r="C570" s="300">
        <v>5902367805685</v>
      </c>
    </row>
    <row r="571" spans="1:3">
      <c r="A571" s="184">
        <v>570</v>
      </c>
      <c r="B571" s="184" t="s">
        <v>1612</v>
      </c>
      <c r="C571" s="300">
        <v>5902367805692</v>
      </c>
    </row>
    <row r="572" spans="1:3">
      <c r="A572" s="184">
        <v>571</v>
      </c>
      <c r="B572" s="184" t="s">
        <v>1611</v>
      </c>
      <c r="C572" s="300">
        <v>5902367805708</v>
      </c>
    </row>
    <row r="573" spans="1:3">
      <c r="A573" s="184">
        <v>572</v>
      </c>
      <c r="B573" s="184" t="s">
        <v>1610</v>
      </c>
      <c r="C573" s="300">
        <v>5902367805715</v>
      </c>
    </row>
    <row r="574" spans="1:3">
      <c r="A574" s="184">
        <v>573</v>
      </c>
      <c r="B574" s="184" t="s">
        <v>1539</v>
      </c>
      <c r="C574" s="300">
        <v>5902367805722</v>
      </c>
    </row>
    <row r="575" spans="1:3">
      <c r="A575" s="184">
        <v>574</v>
      </c>
      <c r="B575" s="184" t="s">
        <v>1538</v>
      </c>
      <c r="C575" s="300">
        <v>5902367805739</v>
      </c>
    </row>
    <row r="576" spans="1:3">
      <c r="A576" s="184">
        <v>575</v>
      </c>
      <c r="B576" s="184" t="s">
        <v>1537</v>
      </c>
      <c r="C576" s="300">
        <v>5902367805746</v>
      </c>
    </row>
    <row r="577" spans="1:3">
      <c r="A577" s="184">
        <v>576</v>
      </c>
      <c r="B577" s="184" t="s">
        <v>1536</v>
      </c>
      <c r="C577" s="300">
        <v>5902367805753</v>
      </c>
    </row>
    <row r="578" spans="1:3">
      <c r="A578" s="184">
        <v>577</v>
      </c>
      <c r="B578" s="184" t="s">
        <v>1535</v>
      </c>
      <c r="C578" s="300">
        <v>5902367805760</v>
      </c>
    </row>
    <row r="579" spans="1:3">
      <c r="A579" s="184">
        <v>578</v>
      </c>
      <c r="B579" s="184" t="s">
        <v>1534</v>
      </c>
      <c r="C579" s="300">
        <v>5902367805777</v>
      </c>
    </row>
    <row r="580" spans="1:3">
      <c r="A580" s="184">
        <v>579</v>
      </c>
      <c r="B580" s="184" t="s">
        <v>1533</v>
      </c>
      <c r="C580" s="300">
        <v>5902367805784</v>
      </c>
    </row>
    <row r="581" spans="1:3">
      <c r="A581" s="184">
        <v>580</v>
      </c>
      <c r="B581" s="184" t="s">
        <v>1532</v>
      </c>
      <c r="C581" s="300">
        <v>5902367805791</v>
      </c>
    </row>
    <row r="582" spans="1:3">
      <c r="A582" s="184">
        <v>581</v>
      </c>
      <c r="B582" s="184" t="s">
        <v>1531</v>
      </c>
      <c r="C582" s="300">
        <v>5902367805807</v>
      </c>
    </row>
    <row r="583" spans="1:3">
      <c r="A583" s="184">
        <v>582</v>
      </c>
      <c r="B583" s="184" t="s">
        <v>1530</v>
      </c>
      <c r="C583" s="300">
        <v>5902367805814</v>
      </c>
    </row>
    <row r="584" spans="1:3">
      <c r="A584" s="184">
        <v>583</v>
      </c>
      <c r="B584" s="184" t="s">
        <v>1459</v>
      </c>
      <c r="C584" s="300">
        <v>5902367805821</v>
      </c>
    </row>
    <row r="585" spans="1:3">
      <c r="A585" s="184">
        <v>584</v>
      </c>
      <c r="B585" s="184" t="s">
        <v>1458</v>
      </c>
      <c r="C585" s="300">
        <v>5902367805838</v>
      </c>
    </row>
    <row r="586" spans="1:3">
      <c r="A586" s="184">
        <v>585</v>
      </c>
      <c r="B586" s="184" t="s">
        <v>1457</v>
      </c>
      <c r="C586" s="300">
        <v>5902367805845</v>
      </c>
    </row>
    <row r="587" spans="1:3">
      <c r="A587" s="184">
        <v>586</v>
      </c>
      <c r="B587" s="184" t="s">
        <v>1456</v>
      </c>
      <c r="C587" s="300">
        <v>5902367805852</v>
      </c>
    </row>
    <row r="588" spans="1:3">
      <c r="A588" s="184">
        <v>587</v>
      </c>
      <c r="B588" s="184" t="s">
        <v>1455</v>
      </c>
      <c r="C588" s="300">
        <v>5902367805869</v>
      </c>
    </row>
    <row r="589" spans="1:3">
      <c r="A589" s="184">
        <v>588</v>
      </c>
      <c r="B589" s="184" t="s">
        <v>1454</v>
      </c>
      <c r="C589" s="300">
        <v>5902367805876</v>
      </c>
    </row>
    <row r="590" spans="1:3">
      <c r="A590" s="184">
        <v>589</v>
      </c>
      <c r="B590" s="184" t="s">
        <v>1453</v>
      </c>
      <c r="C590" s="300">
        <v>5902367805883</v>
      </c>
    </row>
    <row r="591" spans="1:3">
      <c r="A591" s="184">
        <v>590</v>
      </c>
      <c r="B591" s="184" t="s">
        <v>1452</v>
      </c>
      <c r="C591" s="300">
        <v>5902367805890</v>
      </c>
    </row>
    <row r="592" spans="1:3">
      <c r="A592" s="184">
        <v>591</v>
      </c>
      <c r="B592" s="184" t="s">
        <v>1451</v>
      </c>
      <c r="C592" s="300">
        <v>5902367805906</v>
      </c>
    </row>
    <row r="593" spans="1:3">
      <c r="A593" s="184">
        <v>592</v>
      </c>
      <c r="B593" s="184" t="s">
        <v>1450</v>
      </c>
      <c r="C593" s="300">
        <v>5902367805913</v>
      </c>
    </row>
    <row r="594" spans="1:3">
      <c r="A594" s="184">
        <v>593</v>
      </c>
      <c r="B594" s="184" t="s">
        <v>1379</v>
      </c>
      <c r="C594" s="300">
        <v>5902367805920</v>
      </c>
    </row>
    <row r="595" spans="1:3">
      <c r="A595" s="184">
        <v>594</v>
      </c>
      <c r="B595" s="184" t="s">
        <v>1378</v>
      </c>
      <c r="C595" s="300">
        <v>5902367805937</v>
      </c>
    </row>
    <row r="596" spans="1:3">
      <c r="A596" s="184">
        <v>595</v>
      </c>
      <c r="B596" s="184" t="s">
        <v>1377</v>
      </c>
      <c r="C596" s="300">
        <v>5902367805944</v>
      </c>
    </row>
    <row r="597" spans="1:3">
      <c r="A597" s="184">
        <v>596</v>
      </c>
      <c r="B597" s="184" t="s">
        <v>1376</v>
      </c>
      <c r="C597" s="300">
        <v>5902367805951</v>
      </c>
    </row>
    <row r="598" spans="1:3">
      <c r="A598" s="184">
        <v>597</v>
      </c>
      <c r="B598" s="184" t="s">
        <v>1375</v>
      </c>
      <c r="C598" s="300">
        <v>5902367805968</v>
      </c>
    </row>
    <row r="599" spans="1:3">
      <c r="A599" s="184">
        <v>598</v>
      </c>
      <c r="B599" s="184" t="s">
        <v>1374</v>
      </c>
      <c r="C599" s="300">
        <v>5902367805975</v>
      </c>
    </row>
    <row r="600" spans="1:3">
      <c r="A600" s="184">
        <v>599</v>
      </c>
      <c r="B600" s="184" t="s">
        <v>1373</v>
      </c>
      <c r="C600" s="300">
        <v>5902367805982</v>
      </c>
    </row>
    <row r="601" spans="1:3">
      <c r="A601" s="184">
        <v>600</v>
      </c>
      <c r="B601" s="184" t="s">
        <v>1372</v>
      </c>
      <c r="C601" s="300">
        <v>5902367805999</v>
      </c>
    </row>
    <row r="602" spans="1:3">
      <c r="A602" s="184">
        <v>601</v>
      </c>
      <c r="B602" s="184" t="s">
        <v>1371</v>
      </c>
      <c r="C602" s="300">
        <v>5902367806002</v>
      </c>
    </row>
    <row r="603" spans="1:3">
      <c r="A603" s="184">
        <v>602</v>
      </c>
      <c r="B603" s="184" t="s">
        <v>1370</v>
      </c>
      <c r="C603" s="300">
        <v>5902367806019</v>
      </c>
    </row>
    <row r="604" spans="1:3">
      <c r="A604" s="184">
        <v>603</v>
      </c>
      <c r="B604" s="184" t="s">
        <v>1299</v>
      </c>
      <c r="C604" s="300">
        <v>5902367806026</v>
      </c>
    </row>
    <row r="605" spans="1:3">
      <c r="A605" s="184">
        <v>604</v>
      </c>
      <c r="B605" s="184" t="s">
        <v>1298</v>
      </c>
      <c r="C605" s="300">
        <v>5902367806033</v>
      </c>
    </row>
    <row r="606" spans="1:3">
      <c r="A606" s="184">
        <v>605</v>
      </c>
      <c r="B606" s="184" t="s">
        <v>1297</v>
      </c>
      <c r="C606" s="300">
        <v>5902367806040</v>
      </c>
    </row>
    <row r="607" spans="1:3">
      <c r="A607" s="184">
        <v>606</v>
      </c>
      <c r="B607" s="184" t="s">
        <v>1296</v>
      </c>
      <c r="C607" s="300">
        <v>5902367806057</v>
      </c>
    </row>
    <row r="608" spans="1:3">
      <c r="A608" s="184">
        <v>607</v>
      </c>
      <c r="B608" s="184" t="s">
        <v>1295</v>
      </c>
      <c r="C608" s="300">
        <v>5902367806064</v>
      </c>
    </row>
    <row r="609" spans="1:3">
      <c r="A609" s="184">
        <v>608</v>
      </c>
      <c r="B609" s="184" t="s">
        <v>1294</v>
      </c>
      <c r="C609" s="300">
        <v>5902367806071</v>
      </c>
    </row>
    <row r="610" spans="1:3">
      <c r="A610" s="184">
        <v>609</v>
      </c>
      <c r="B610" s="184" t="s">
        <v>1293</v>
      </c>
      <c r="C610" s="300">
        <v>5902367806088</v>
      </c>
    </row>
    <row r="611" spans="1:3">
      <c r="A611" s="184">
        <v>610</v>
      </c>
      <c r="B611" s="184" t="s">
        <v>1292</v>
      </c>
      <c r="C611" s="300">
        <v>5902367806095</v>
      </c>
    </row>
    <row r="612" spans="1:3">
      <c r="A612" s="184">
        <v>611</v>
      </c>
      <c r="B612" s="184" t="s">
        <v>1291</v>
      </c>
      <c r="C612" s="300">
        <v>5902367806101</v>
      </c>
    </row>
    <row r="613" spans="1:3">
      <c r="A613" s="184">
        <v>612</v>
      </c>
      <c r="B613" s="184" t="s">
        <v>1290</v>
      </c>
      <c r="C613" s="300">
        <v>5902367806118</v>
      </c>
    </row>
    <row r="614" spans="1:3">
      <c r="A614" s="184">
        <v>613</v>
      </c>
      <c r="B614" s="184" t="s">
        <v>1219</v>
      </c>
      <c r="C614" s="300">
        <v>5902367806125</v>
      </c>
    </row>
    <row r="615" spans="1:3">
      <c r="A615" s="184">
        <v>614</v>
      </c>
      <c r="B615" s="184" t="s">
        <v>1218</v>
      </c>
      <c r="C615" s="300">
        <v>5902367806132</v>
      </c>
    </row>
    <row r="616" spans="1:3">
      <c r="A616" s="184">
        <v>615</v>
      </c>
      <c r="B616" s="184" t="s">
        <v>1217</v>
      </c>
      <c r="C616" s="300">
        <v>5902367806149</v>
      </c>
    </row>
    <row r="617" spans="1:3">
      <c r="A617" s="184">
        <v>616</v>
      </c>
      <c r="B617" s="184" t="s">
        <v>1216</v>
      </c>
      <c r="C617" s="300">
        <v>5902367806156</v>
      </c>
    </row>
    <row r="618" spans="1:3">
      <c r="A618" s="184">
        <v>617</v>
      </c>
      <c r="B618" s="184" t="s">
        <v>1215</v>
      </c>
      <c r="C618" s="300">
        <v>5902367806163</v>
      </c>
    </row>
    <row r="619" spans="1:3">
      <c r="A619" s="184">
        <v>618</v>
      </c>
      <c r="B619" s="184" t="s">
        <v>1214</v>
      </c>
      <c r="C619" s="300">
        <v>5902367806170</v>
      </c>
    </row>
    <row r="620" spans="1:3">
      <c r="A620" s="184">
        <v>619</v>
      </c>
      <c r="B620" s="184" t="s">
        <v>1213</v>
      </c>
      <c r="C620" s="300">
        <v>5902367806187</v>
      </c>
    </row>
    <row r="621" spans="1:3">
      <c r="A621" s="184">
        <v>620</v>
      </c>
      <c r="B621" s="184" t="s">
        <v>1212</v>
      </c>
      <c r="C621" s="300">
        <v>5902367806194</v>
      </c>
    </row>
    <row r="622" spans="1:3">
      <c r="A622" s="184">
        <v>621</v>
      </c>
      <c r="B622" s="184" t="s">
        <v>1211</v>
      </c>
      <c r="C622" s="300">
        <v>5902367806200</v>
      </c>
    </row>
    <row r="623" spans="1:3">
      <c r="A623" s="184">
        <v>622</v>
      </c>
      <c r="B623" s="184" t="s">
        <v>1210</v>
      </c>
      <c r="C623" s="300">
        <v>5902367806217</v>
      </c>
    </row>
    <row r="624" spans="1:3">
      <c r="A624" s="184">
        <v>623</v>
      </c>
      <c r="B624" s="184" t="s">
        <v>1139</v>
      </c>
      <c r="C624" s="300">
        <v>5902367806224</v>
      </c>
    </row>
    <row r="625" spans="1:3">
      <c r="A625" s="184">
        <v>624</v>
      </c>
      <c r="B625" s="184" t="s">
        <v>1138</v>
      </c>
      <c r="C625" s="300">
        <v>5902367806231</v>
      </c>
    </row>
    <row r="626" spans="1:3">
      <c r="A626" s="184">
        <v>625</v>
      </c>
      <c r="B626" s="184" t="s">
        <v>1137</v>
      </c>
      <c r="C626" s="300">
        <v>5902367806248</v>
      </c>
    </row>
    <row r="627" spans="1:3">
      <c r="A627" s="184">
        <v>626</v>
      </c>
      <c r="B627" s="184" t="s">
        <v>1136</v>
      </c>
      <c r="C627" s="300">
        <v>5902367806255</v>
      </c>
    </row>
    <row r="628" spans="1:3">
      <c r="A628" s="184">
        <v>627</v>
      </c>
      <c r="B628" s="184" t="s">
        <v>1135</v>
      </c>
      <c r="C628" s="300">
        <v>5902367806262</v>
      </c>
    </row>
    <row r="629" spans="1:3">
      <c r="A629" s="184">
        <v>628</v>
      </c>
      <c r="B629" s="184" t="s">
        <v>1134</v>
      </c>
      <c r="C629" s="300">
        <v>5902367806279</v>
      </c>
    </row>
    <row r="630" spans="1:3">
      <c r="A630" s="184">
        <v>629</v>
      </c>
      <c r="B630" s="184" t="s">
        <v>1133</v>
      </c>
      <c r="C630" s="300">
        <v>5902367806286</v>
      </c>
    </row>
    <row r="631" spans="1:3">
      <c r="A631" s="184">
        <v>630</v>
      </c>
      <c r="B631" s="184" t="s">
        <v>1132</v>
      </c>
      <c r="C631" s="300">
        <v>5902367806293</v>
      </c>
    </row>
    <row r="632" spans="1:3">
      <c r="A632" s="184">
        <v>631</v>
      </c>
      <c r="B632" s="184" t="s">
        <v>1131</v>
      </c>
      <c r="C632" s="300">
        <v>5902367806309</v>
      </c>
    </row>
    <row r="633" spans="1:3">
      <c r="A633" s="184">
        <v>632</v>
      </c>
      <c r="B633" s="184" t="s">
        <v>1130</v>
      </c>
      <c r="C633" s="300">
        <v>5902367806316</v>
      </c>
    </row>
    <row r="634" spans="1:3">
      <c r="A634" s="184">
        <v>633</v>
      </c>
      <c r="B634" s="184" t="s">
        <v>1059</v>
      </c>
      <c r="C634" s="300">
        <v>5902367806323</v>
      </c>
    </row>
    <row r="635" spans="1:3">
      <c r="A635" s="184">
        <v>634</v>
      </c>
      <c r="B635" s="184" t="s">
        <v>1058</v>
      </c>
      <c r="C635" s="300">
        <v>5902367806330</v>
      </c>
    </row>
    <row r="636" spans="1:3">
      <c r="A636" s="184">
        <v>635</v>
      </c>
      <c r="B636" s="184" t="s">
        <v>1057</v>
      </c>
      <c r="C636" s="300">
        <v>5902367806347</v>
      </c>
    </row>
    <row r="637" spans="1:3">
      <c r="A637" s="184">
        <v>636</v>
      </c>
      <c r="B637" s="184" t="s">
        <v>1056</v>
      </c>
      <c r="C637" s="300">
        <v>5902367806354</v>
      </c>
    </row>
    <row r="638" spans="1:3">
      <c r="A638" s="184">
        <v>637</v>
      </c>
      <c r="B638" s="184" t="s">
        <v>1055</v>
      </c>
      <c r="C638" s="300">
        <v>5902367806361</v>
      </c>
    </row>
    <row r="639" spans="1:3">
      <c r="A639" s="184">
        <v>638</v>
      </c>
      <c r="B639" s="184" t="s">
        <v>1054</v>
      </c>
      <c r="C639" s="300">
        <v>5902367806378</v>
      </c>
    </row>
    <row r="640" spans="1:3">
      <c r="A640" s="184">
        <v>639</v>
      </c>
      <c r="B640" s="184" t="s">
        <v>1053</v>
      </c>
      <c r="C640" s="300">
        <v>5902367806385</v>
      </c>
    </row>
    <row r="641" spans="1:3">
      <c r="A641" s="184">
        <v>640</v>
      </c>
      <c r="B641" s="184" t="s">
        <v>1052</v>
      </c>
      <c r="C641" s="300">
        <v>5902367806392</v>
      </c>
    </row>
    <row r="642" spans="1:3">
      <c r="A642" s="184">
        <v>641</v>
      </c>
      <c r="B642" s="184" t="s">
        <v>1051</v>
      </c>
      <c r="C642" s="300">
        <v>5902367806408</v>
      </c>
    </row>
    <row r="643" spans="1:3">
      <c r="A643" s="184">
        <v>642</v>
      </c>
      <c r="B643" s="184" t="s">
        <v>1050</v>
      </c>
      <c r="C643" s="300">
        <v>5902367806415</v>
      </c>
    </row>
    <row r="644" spans="1:3">
      <c r="A644" s="184">
        <v>643</v>
      </c>
      <c r="B644" s="184" t="s">
        <v>979</v>
      </c>
      <c r="C644" s="300">
        <v>5902367806422</v>
      </c>
    </row>
    <row r="645" spans="1:3">
      <c r="A645" s="184">
        <v>644</v>
      </c>
      <c r="B645" s="184" t="s">
        <v>978</v>
      </c>
      <c r="C645" s="300">
        <v>5902367806439</v>
      </c>
    </row>
    <row r="646" spans="1:3">
      <c r="A646" s="184">
        <v>645</v>
      </c>
      <c r="B646" s="184" t="s">
        <v>977</v>
      </c>
      <c r="C646" s="300">
        <v>5902367806446</v>
      </c>
    </row>
    <row r="647" spans="1:3">
      <c r="A647" s="184">
        <v>646</v>
      </c>
      <c r="B647" s="184" t="s">
        <v>976</v>
      </c>
      <c r="C647" s="300">
        <v>5902367806453</v>
      </c>
    </row>
    <row r="648" spans="1:3">
      <c r="A648" s="184">
        <v>647</v>
      </c>
      <c r="B648" s="184" t="s">
        <v>975</v>
      </c>
      <c r="C648" s="300">
        <v>5902367806460</v>
      </c>
    </row>
    <row r="649" spans="1:3">
      <c r="A649" s="184">
        <v>648</v>
      </c>
      <c r="B649" s="184" t="s">
        <v>974</v>
      </c>
      <c r="C649" s="300">
        <v>5902367806477</v>
      </c>
    </row>
    <row r="650" spans="1:3">
      <c r="A650" s="184">
        <v>649</v>
      </c>
      <c r="B650" s="184" t="s">
        <v>973</v>
      </c>
      <c r="C650" s="300">
        <v>5902367806484</v>
      </c>
    </row>
    <row r="651" spans="1:3">
      <c r="A651" s="184">
        <v>650</v>
      </c>
      <c r="B651" s="184" t="s">
        <v>972</v>
      </c>
      <c r="C651" s="300">
        <v>5902367806491</v>
      </c>
    </row>
    <row r="652" spans="1:3">
      <c r="A652" s="184">
        <v>651</v>
      </c>
      <c r="B652" s="184" t="s">
        <v>971</v>
      </c>
      <c r="C652" s="300">
        <v>5902367806507</v>
      </c>
    </row>
    <row r="653" spans="1:3">
      <c r="A653" s="184">
        <v>652</v>
      </c>
      <c r="B653" s="184" t="s">
        <v>970</v>
      </c>
      <c r="C653" s="300">
        <v>5902367806514</v>
      </c>
    </row>
    <row r="654" spans="1:3">
      <c r="A654" s="184">
        <v>653</v>
      </c>
      <c r="B654" s="184" t="s">
        <v>899</v>
      </c>
      <c r="C654" s="300">
        <v>5902367806521</v>
      </c>
    </row>
    <row r="655" spans="1:3">
      <c r="A655" s="184">
        <v>654</v>
      </c>
      <c r="B655" s="184" t="s">
        <v>898</v>
      </c>
      <c r="C655" s="300">
        <v>5902367806538</v>
      </c>
    </row>
    <row r="656" spans="1:3">
      <c r="A656" s="184">
        <v>655</v>
      </c>
      <c r="B656" s="184" t="s">
        <v>897</v>
      </c>
      <c r="C656" s="300">
        <v>5902367806545</v>
      </c>
    </row>
    <row r="657" spans="1:3">
      <c r="A657" s="184">
        <v>656</v>
      </c>
      <c r="B657" s="184" t="s">
        <v>896</v>
      </c>
      <c r="C657" s="300">
        <v>5902367806552</v>
      </c>
    </row>
    <row r="658" spans="1:3">
      <c r="A658" s="184">
        <v>657</v>
      </c>
      <c r="B658" s="184" t="s">
        <v>895</v>
      </c>
      <c r="C658" s="300">
        <v>5902367806569</v>
      </c>
    </row>
    <row r="659" spans="1:3">
      <c r="A659" s="184">
        <v>658</v>
      </c>
      <c r="B659" s="184" t="s">
        <v>894</v>
      </c>
      <c r="C659" s="300">
        <v>5902367806576</v>
      </c>
    </row>
    <row r="660" spans="1:3">
      <c r="A660" s="184">
        <v>659</v>
      </c>
      <c r="B660" s="184" t="s">
        <v>893</v>
      </c>
      <c r="C660" s="300">
        <v>5902367806583</v>
      </c>
    </row>
    <row r="661" spans="1:3">
      <c r="A661" s="184">
        <v>660</v>
      </c>
      <c r="B661" s="184" t="s">
        <v>892</v>
      </c>
      <c r="C661" s="300">
        <v>5902367806590</v>
      </c>
    </row>
    <row r="662" spans="1:3">
      <c r="A662" s="184">
        <v>661</v>
      </c>
      <c r="B662" s="184" t="s">
        <v>891</v>
      </c>
      <c r="C662" s="300">
        <v>5902367806606</v>
      </c>
    </row>
    <row r="663" spans="1:3">
      <c r="A663" s="184">
        <v>662</v>
      </c>
      <c r="B663" s="184" t="s">
        <v>890</v>
      </c>
      <c r="C663" s="300">
        <v>5902367806613</v>
      </c>
    </row>
    <row r="664" spans="1:3">
      <c r="A664" s="184">
        <v>663</v>
      </c>
      <c r="B664" s="184" t="s">
        <v>819</v>
      </c>
      <c r="C664" s="300">
        <v>5902367806620</v>
      </c>
    </row>
    <row r="665" spans="1:3">
      <c r="A665" s="184">
        <v>664</v>
      </c>
      <c r="B665" s="184" t="s">
        <v>818</v>
      </c>
      <c r="C665" s="300">
        <v>5902367806637</v>
      </c>
    </row>
    <row r="666" spans="1:3">
      <c r="A666" s="184">
        <v>665</v>
      </c>
      <c r="B666" s="184" t="s">
        <v>817</v>
      </c>
      <c r="C666" s="300">
        <v>5902367806644</v>
      </c>
    </row>
    <row r="667" spans="1:3">
      <c r="A667" s="184">
        <v>666</v>
      </c>
      <c r="B667" s="184" t="s">
        <v>816</v>
      </c>
      <c r="C667" s="300">
        <v>5902367806651</v>
      </c>
    </row>
    <row r="668" spans="1:3">
      <c r="A668" s="184">
        <v>667</v>
      </c>
      <c r="B668" s="184" t="s">
        <v>815</v>
      </c>
      <c r="C668" s="300">
        <v>5902367806668</v>
      </c>
    </row>
    <row r="669" spans="1:3">
      <c r="A669" s="184">
        <v>668</v>
      </c>
      <c r="B669" s="184" t="s">
        <v>814</v>
      </c>
      <c r="C669" s="300">
        <v>5902367806675</v>
      </c>
    </row>
    <row r="670" spans="1:3">
      <c r="A670" s="184">
        <v>669</v>
      </c>
      <c r="B670" s="184" t="s">
        <v>813</v>
      </c>
      <c r="C670" s="300">
        <v>5902367806682</v>
      </c>
    </row>
    <row r="671" spans="1:3">
      <c r="A671" s="184">
        <v>670</v>
      </c>
      <c r="B671" s="184" t="s">
        <v>812</v>
      </c>
      <c r="C671" s="300">
        <v>5902367806699</v>
      </c>
    </row>
    <row r="672" spans="1:3">
      <c r="A672" s="184">
        <v>671</v>
      </c>
      <c r="B672" s="184" t="s">
        <v>811</v>
      </c>
      <c r="C672" s="300">
        <v>5902367806705</v>
      </c>
    </row>
    <row r="673" spans="1:3">
      <c r="A673" s="184">
        <v>672</v>
      </c>
      <c r="B673" s="184" t="s">
        <v>810</v>
      </c>
      <c r="C673" s="300">
        <v>5902367806712</v>
      </c>
    </row>
    <row r="674" spans="1:3">
      <c r="A674" s="184">
        <v>673</v>
      </c>
      <c r="B674" s="184" t="s">
        <v>739</v>
      </c>
      <c r="C674" s="300">
        <v>5902367806729</v>
      </c>
    </row>
    <row r="675" spans="1:3">
      <c r="A675" s="184">
        <v>674</v>
      </c>
      <c r="B675" s="184" t="s">
        <v>738</v>
      </c>
      <c r="C675" s="300">
        <v>5902367806736</v>
      </c>
    </row>
    <row r="676" spans="1:3">
      <c r="A676" s="184">
        <v>675</v>
      </c>
      <c r="B676" s="184" t="s">
        <v>737</v>
      </c>
      <c r="C676" s="300">
        <v>5902367806743</v>
      </c>
    </row>
    <row r="677" spans="1:3">
      <c r="A677" s="184">
        <v>676</v>
      </c>
      <c r="B677" s="184" t="s">
        <v>736</v>
      </c>
      <c r="C677" s="300">
        <v>5902367806750</v>
      </c>
    </row>
    <row r="678" spans="1:3">
      <c r="A678" s="184">
        <v>677</v>
      </c>
      <c r="B678" s="184" t="s">
        <v>735</v>
      </c>
      <c r="C678" s="300">
        <v>5902367806767</v>
      </c>
    </row>
    <row r="679" spans="1:3">
      <c r="A679" s="184">
        <v>678</v>
      </c>
      <c r="B679" s="184" t="s">
        <v>734</v>
      </c>
      <c r="C679" s="300">
        <v>5902367806774</v>
      </c>
    </row>
    <row r="680" spans="1:3">
      <c r="A680" s="184">
        <v>679</v>
      </c>
      <c r="B680" s="184" t="s">
        <v>733</v>
      </c>
      <c r="C680" s="300">
        <v>5902367806781</v>
      </c>
    </row>
    <row r="681" spans="1:3">
      <c r="A681" s="184">
        <v>680</v>
      </c>
      <c r="B681" s="184" t="s">
        <v>732</v>
      </c>
      <c r="C681" s="300">
        <v>5902367806798</v>
      </c>
    </row>
    <row r="682" spans="1:3">
      <c r="A682" s="184">
        <v>681</v>
      </c>
      <c r="B682" s="184" t="s">
        <v>731</v>
      </c>
      <c r="C682" s="300">
        <v>5902367806804</v>
      </c>
    </row>
    <row r="683" spans="1:3">
      <c r="A683" s="184">
        <v>682</v>
      </c>
      <c r="B683" s="184" t="s">
        <v>730</v>
      </c>
      <c r="C683" s="300">
        <v>5902367806811</v>
      </c>
    </row>
    <row r="684" spans="1:3">
      <c r="A684" s="184">
        <v>683</v>
      </c>
      <c r="B684" s="184" t="s">
        <v>659</v>
      </c>
      <c r="C684" s="300">
        <v>5902367806828</v>
      </c>
    </row>
    <row r="685" spans="1:3">
      <c r="A685" s="184">
        <v>684</v>
      </c>
      <c r="B685" s="184" t="s">
        <v>658</v>
      </c>
      <c r="C685" s="300">
        <v>5902367806835</v>
      </c>
    </row>
    <row r="686" spans="1:3">
      <c r="A686" s="184">
        <v>685</v>
      </c>
      <c r="B686" s="184" t="s">
        <v>657</v>
      </c>
      <c r="C686" s="300">
        <v>5902367806842</v>
      </c>
    </row>
    <row r="687" spans="1:3">
      <c r="A687" s="184">
        <v>686</v>
      </c>
      <c r="B687" s="184" t="s">
        <v>656</v>
      </c>
      <c r="C687" s="300">
        <v>5902367806859</v>
      </c>
    </row>
    <row r="688" spans="1:3">
      <c r="A688" s="184">
        <v>687</v>
      </c>
      <c r="B688" s="184" t="s">
        <v>655</v>
      </c>
      <c r="C688" s="300">
        <v>5902367806866</v>
      </c>
    </row>
    <row r="689" spans="1:3">
      <c r="A689" s="184">
        <v>688</v>
      </c>
      <c r="B689" s="184" t="s">
        <v>654</v>
      </c>
      <c r="C689" s="300">
        <v>5902367806873</v>
      </c>
    </row>
    <row r="690" spans="1:3">
      <c r="A690" s="184">
        <v>689</v>
      </c>
      <c r="B690" s="184" t="s">
        <v>653</v>
      </c>
      <c r="C690" s="300">
        <v>5902367806880</v>
      </c>
    </row>
    <row r="691" spans="1:3">
      <c r="A691" s="184">
        <v>690</v>
      </c>
      <c r="B691" s="184" t="s">
        <v>652</v>
      </c>
      <c r="C691" s="300">
        <v>5902367806897</v>
      </c>
    </row>
    <row r="692" spans="1:3">
      <c r="A692" s="184">
        <v>691</v>
      </c>
      <c r="B692" s="184" t="s">
        <v>651</v>
      </c>
      <c r="C692" s="300">
        <v>5902367806903</v>
      </c>
    </row>
    <row r="693" spans="1:3">
      <c r="A693" s="184">
        <v>692</v>
      </c>
      <c r="B693" s="184" t="s">
        <v>650</v>
      </c>
      <c r="C693" s="300">
        <v>5902367806910</v>
      </c>
    </row>
    <row r="694" spans="1:3">
      <c r="A694" s="184">
        <v>693</v>
      </c>
      <c r="B694" s="184" t="s">
        <v>579</v>
      </c>
      <c r="C694" s="300">
        <v>5902367806927</v>
      </c>
    </row>
    <row r="695" spans="1:3">
      <c r="A695" s="184">
        <v>694</v>
      </c>
      <c r="B695" s="184" t="s">
        <v>578</v>
      </c>
      <c r="C695" s="300">
        <v>5902367806934</v>
      </c>
    </row>
    <row r="696" spans="1:3">
      <c r="A696" s="184">
        <v>695</v>
      </c>
      <c r="B696" s="184" t="s">
        <v>577</v>
      </c>
      <c r="C696" s="300">
        <v>5902367806941</v>
      </c>
    </row>
    <row r="697" spans="1:3">
      <c r="A697" s="184">
        <v>696</v>
      </c>
      <c r="B697" s="184" t="s">
        <v>576</v>
      </c>
      <c r="C697" s="300">
        <v>5902367806958</v>
      </c>
    </row>
    <row r="698" spans="1:3">
      <c r="A698" s="184">
        <v>697</v>
      </c>
      <c r="B698" s="184" t="s">
        <v>575</v>
      </c>
      <c r="C698" s="300">
        <v>5902367806965</v>
      </c>
    </row>
    <row r="699" spans="1:3">
      <c r="A699" s="184">
        <v>698</v>
      </c>
      <c r="B699" s="184" t="s">
        <v>574</v>
      </c>
      <c r="C699" s="300">
        <v>5902367806972</v>
      </c>
    </row>
    <row r="700" spans="1:3">
      <c r="A700" s="184">
        <v>699</v>
      </c>
      <c r="B700" s="184" t="s">
        <v>573</v>
      </c>
      <c r="C700" s="300">
        <v>5902367806989</v>
      </c>
    </row>
    <row r="701" spans="1:3">
      <c r="A701" s="184">
        <v>700</v>
      </c>
      <c r="B701" s="184" t="s">
        <v>572</v>
      </c>
      <c r="C701" s="300">
        <v>5902367806996</v>
      </c>
    </row>
    <row r="702" spans="1:3">
      <c r="A702" s="184">
        <v>701</v>
      </c>
      <c r="B702" s="184" t="s">
        <v>571</v>
      </c>
      <c r="C702" s="300">
        <v>5902367807009</v>
      </c>
    </row>
    <row r="703" spans="1:3">
      <c r="A703" s="184">
        <v>702</v>
      </c>
      <c r="B703" s="184" t="s">
        <v>570</v>
      </c>
      <c r="C703" s="300">
        <v>5902367807016</v>
      </c>
    </row>
    <row r="704" spans="1:3">
      <c r="A704" s="184">
        <v>703</v>
      </c>
      <c r="B704" s="184" t="s">
        <v>2951</v>
      </c>
      <c r="C704" s="300">
        <v>5902367807023</v>
      </c>
    </row>
    <row r="705" spans="1:3">
      <c r="A705" s="184">
        <v>704</v>
      </c>
      <c r="B705" s="184" t="s">
        <v>2952</v>
      </c>
      <c r="C705" s="300">
        <v>5902367807030</v>
      </c>
    </row>
    <row r="706" spans="1:3">
      <c r="A706" s="184">
        <v>705</v>
      </c>
      <c r="B706" s="184" t="s">
        <v>2953</v>
      </c>
      <c r="C706" s="300">
        <v>5902367807047</v>
      </c>
    </row>
    <row r="707" spans="1:3">
      <c r="A707" s="184">
        <v>706</v>
      </c>
      <c r="B707" s="184" t="s">
        <v>2954</v>
      </c>
      <c r="C707" s="300">
        <v>5902367807054</v>
      </c>
    </row>
    <row r="708" spans="1:3">
      <c r="A708" s="184">
        <v>707</v>
      </c>
      <c r="B708" s="184" t="s">
        <v>2955</v>
      </c>
      <c r="C708" s="300">
        <v>5902367807061</v>
      </c>
    </row>
    <row r="709" spans="1:3">
      <c r="A709" s="184">
        <v>708</v>
      </c>
      <c r="B709" s="184" t="s">
        <v>2956</v>
      </c>
      <c r="C709" s="300">
        <v>5902367807078</v>
      </c>
    </row>
    <row r="710" spans="1:3">
      <c r="A710" s="184">
        <v>709</v>
      </c>
      <c r="B710" s="184" t="s">
        <v>2957</v>
      </c>
      <c r="C710" s="300">
        <v>5902367807085</v>
      </c>
    </row>
    <row r="711" spans="1:3">
      <c r="A711" s="184">
        <v>710</v>
      </c>
      <c r="B711" s="184" t="s">
        <v>2958</v>
      </c>
      <c r="C711" s="300">
        <v>5902367807092</v>
      </c>
    </row>
    <row r="712" spans="1:3">
      <c r="A712" s="184">
        <v>711</v>
      </c>
      <c r="B712" s="184" t="s">
        <v>2959</v>
      </c>
      <c r="C712" s="300">
        <v>5902367807108</v>
      </c>
    </row>
    <row r="713" spans="1:3">
      <c r="A713" s="184">
        <v>712</v>
      </c>
      <c r="B713" s="184" t="s">
        <v>2960</v>
      </c>
      <c r="C713" s="300">
        <v>5902367807115</v>
      </c>
    </row>
    <row r="714" spans="1:3">
      <c r="A714" s="184">
        <v>713</v>
      </c>
      <c r="B714" s="184" t="s">
        <v>1609</v>
      </c>
      <c r="C714" s="300">
        <v>5902367807122</v>
      </c>
    </row>
    <row r="715" spans="1:3">
      <c r="A715" s="184">
        <v>714</v>
      </c>
      <c r="B715" s="184" t="s">
        <v>1608</v>
      </c>
      <c r="C715" s="300">
        <v>5902367807139</v>
      </c>
    </row>
    <row r="716" spans="1:3">
      <c r="A716" s="184">
        <v>715</v>
      </c>
      <c r="B716" s="184" t="s">
        <v>1607</v>
      </c>
      <c r="C716" s="300">
        <v>5902367807146</v>
      </c>
    </row>
    <row r="717" spans="1:3">
      <c r="A717" s="184">
        <v>716</v>
      </c>
      <c r="B717" s="184" t="s">
        <v>1606</v>
      </c>
      <c r="C717" s="300">
        <v>5902367807153</v>
      </c>
    </row>
    <row r="718" spans="1:3">
      <c r="A718" s="184">
        <v>717</v>
      </c>
      <c r="B718" s="184" t="s">
        <v>1605</v>
      </c>
      <c r="C718" s="300">
        <v>5902367807160</v>
      </c>
    </row>
    <row r="719" spans="1:3">
      <c r="A719" s="184">
        <v>718</v>
      </c>
      <c r="B719" s="184" t="s">
        <v>1604</v>
      </c>
      <c r="C719" s="300">
        <v>5902367807177</v>
      </c>
    </row>
    <row r="720" spans="1:3">
      <c r="A720" s="184">
        <v>719</v>
      </c>
      <c r="B720" s="184" t="s">
        <v>1603</v>
      </c>
      <c r="C720" s="300">
        <v>5902367807184</v>
      </c>
    </row>
    <row r="721" spans="1:3">
      <c r="A721" s="184">
        <v>720</v>
      </c>
      <c r="B721" s="184" t="s">
        <v>1602</v>
      </c>
      <c r="C721" s="300">
        <v>5902367807191</v>
      </c>
    </row>
    <row r="722" spans="1:3">
      <c r="A722" s="184">
        <v>721</v>
      </c>
      <c r="B722" s="184" t="s">
        <v>1601</v>
      </c>
      <c r="C722" s="300">
        <v>5902367807207</v>
      </c>
    </row>
    <row r="723" spans="1:3">
      <c r="A723" s="184">
        <v>722</v>
      </c>
      <c r="B723" s="184" t="s">
        <v>1600</v>
      </c>
      <c r="C723" s="300">
        <v>5902367807214</v>
      </c>
    </row>
    <row r="724" spans="1:3">
      <c r="A724" s="184">
        <v>723</v>
      </c>
      <c r="B724" s="184" t="s">
        <v>1529</v>
      </c>
      <c r="C724" s="300">
        <v>5902367807221</v>
      </c>
    </row>
    <row r="725" spans="1:3">
      <c r="A725" s="184">
        <v>724</v>
      </c>
      <c r="B725" s="184" t="s">
        <v>1528</v>
      </c>
      <c r="C725" s="300">
        <v>5902367807238</v>
      </c>
    </row>
    <row r="726" spans="1:3">
      <c r="A726" s="184">
        <v>725</v>
      </c>
      <c r="B726" s="184" t="s">
        <v>1527</v>
      </c>
      <c r="C726" s="300">
        <v>5902367807245</v>
      </c>
    </row>
    <row r="727" spans="1:3">
      <c r="A727" s="184">
        <v>726</v>
      </c>
      <c r="B727" s="184" t="s">
        <v>1526</v>
      </c>
      <c r="C727" s="300">
        <v>5902367807252</v>
      </c>
    </row>
    <row r="728" spans="1:3">
      <c r="A728" s="184">
        <v>727</v>
      </c>
      <c r="B728" s="184" t="s">
        <v>1525</v>
      </c>
      <c r="C728" s="300">
        <v>5902367807269</v>
      </c>
    </row>
    <row r="729" spans="1:3">
      <c r="A729" s="184">
        <v>728</v>
      </c>
      <c r="B729" s="184" t="s">
        <v>1524</v>
      </c>
      <c r="C729" s="300">
        <v>5902367807276</v>
      </c>
    </row>
    <row r="730" spans="1:3">
      <c r="A730" s="184">
        <v>729</v>
      </c>
      <c r="B730" s="184" t="s">
        <v>1523</v>
      </c>
      <c r="C730" s="300">
        <v>5902367807283</v>
      </c>
    </row>
    <row r="731" spans="1:3">
      <c r="A731" s="184">
        <v>730</v>
      </c>
      <c r="B731" s="184" t="s">
        <v>1522</v>
      </c>
      <c r="C731" s="300">
        <v>5902367807290</v>
      </c>
    </row>
    <row r="732" spans="1:3">
      <c r="A732" s="184">
        <v>731</v>
      </c>
      <c r="B732" s="184" t="s">
        <v>1521</v>
      </c>
      <c r="C732" s="300">
        <v>5902367807306</v>
      </c>
    </row>
    <row r="733" spans="1:3">
      <c r="A733" s="184">
        <v>732</v>
      </c>
      <c r="B733" s="184" t="s">
        <v>1520</v>
      </c>
      <c r="C733" s="300">
        <v>5902367807313</v>
      </c>
    </row>
    <row r="734" spans="1:3">
      <c r="A734" s="184">
        <v>733</v>
      </c>
      <c r="B734" s="184" t="s">
        <v>1449</v>
      </c>
      <c r="C734" s="300">
        <v>5902367807320</v>
      </c>
    </row>
    <row r="735" spans="1:3">
      <c r="A735" s="184">
        <v>734</v>
      </c>
      <c r="B735" s="184" t="s">
        <v>1448</v>
      </c>
      <c r="C735" s="300">
        <v>5902367807337</v>
      </c>
    </row>
    <row r="736" spans="1:3">
      <c r="A736" s="184">
        <v>735</v>
      </c>
      <c r="B736" s="184" t="s">
        <v>1447</v>
      </c>
      <c r="C736" s="300">
        <v>5902367807344</v>
      </c>
    </row>
    <row r="737" spans="1:3">
      <c r="A737" s="184">
        <v>736</v>
      </c>
      <c r="B737" s="184" t="s">
        <v>1446</v>
      </c>
      <c r="C737" s="300">
        <v>5902367807351</v>
      </c>
    </row>
    <row r="738" spans="1:3">
      <c r="A738" s="184">
        <v>737</v>
      </c>
      <c r="B738" s="184" t="s">
        <v>1445</v>
      </c>
      <c r="C738" s="300">
        <v>5902367807368</v>
      </c>
    </row>
    <row r="739" spans="1:3">
      <c r="A739" s="184">
        <v>738</v>
      </c>
      <c r="B739" s="184" t="s">
        <v>1444</v>
      </c>
      <c r="C739" s="300">
        <v>5902367807375</v>
      </c>
    </row>
    <row r="740" spans="1:3">
      <c r="A740" s="184">
        <v>739</v>
      </c>
      <c r="B740" s="184" t="s">
        <v>1443</v>
      </c>
      <c r="C740" s="300">
        <v>5902367807382</v>
      </c>
    </row>
    <row r="741" spans="1:3">
      <c r="A741" s="184">
        <v>740</v>
      </c>
      <c r="B741" s="184" t="s">
        <v>1442</v>
      </c>
      <c r="C741" s="300">
        <v>5902367807399</v>
      </c>
    </row>
    <row r="742" spans="1:3">
      <c r="A742" s="184">
        <v>741</v>
      </c>
      <c r="B742" s="184" t="s">
        <v>1441</v>
      </c>
      <c r="C742" s="300">
        <v>5902367807405</v>
      </c>
    </row>
    <row r="743" spans="1:3">
      <c r="A743" s="184">
        <v>742</v>
      </c>
      <c r="B743" s="184" t="s">
        <v>1440</v>
      </c>
      <c r="C743" s="300">
        <v>5902367807412</v>
      </c>
    </row>
    <row r="744" spans="1:3">
      <c r="A744" s="184">
        <v>743</v>
      </c>
      <c r="B744" s="184" t="s">
        <v>1369</v>
      </c>
      <c r="C744" s="300">
        <v>5902367807429</v>
      </c>
    </row>
    <row r="745" spans="1:3">
      <c r="A745" s="184">
        <v>744</v>
      </c>
      <c r="B745" s="184" t="s">
        <v>1368</v>
      </c>
      <c r="C745" s="300">
        <v>5902367807436</v>
      </c>
    </row>
    <row r="746" spans="1:3">
      <c r="A746" s="184">
        <v>745</v>
      </c>
      <c r="B746" s="184" t="s">
        <v>1367</v>
      </c>
      <c r="C746" s="300">
        <v>5902367807443</v>
      </c>
    </row>
    <row r="747" spans="1:3">
      <c r="A747" s="184">
        <v>746</v>
      </c>
      <c r="B747" s="184" t="s">
        <v>1366</v>
      </c>
      <c r="C747" s="300">
        <v>5902367807450</v>
      </c>
    </row>
    <row r="748" spans="1:3">
      <c r="A748" s="184">
        <v>747</v>
      </c>
      <c r="B748" s="184" t="s">
        <v>1365</v>
      </c>
      <c r="C748" s="300">
        <v>5902367807467</v>
      </c>
    </row>
    <row r="749" spans="1:3">
      <c r="A749" s="184">
        <v>748</v>
      </c>
      <c r="B749" s="184" t="s">
        <v>1364</v>
      </c>
      <c r="C749" s="300">
        <v>5902367807474</v>
      </c>
    </row>
    <row r="750" spans="1:3">
      <c r="A750" s="184">
        <v>749</v>
      </c>
      <c r="B750" s="184" t="s">
        <v>1363</v>
      </c>
      <c r="C750" s="300">
        <v>5902367807481</v>
      </c>
    </row>
    <row r="751" spans="1:3">
      <c r="A751" s="184">
        <v>750</v>
      </c>
      <c r="B751" s="184" t="s">
        <v>1362</v>
      </c>
      <c r="C751" s="300">
        <v>5902367807498</v>
      </c>
    </row>
    <row r="752" spans="1:3">
      <c r="A752" s="184">
        <v>751</v>
      </c>
      <c r="B752" s="184" t="s">
        <v>1361</v>
      </c>
      <c r="C752" s="300">
        <v>5902367807504</v>
      </c>
    </row>
    <row r="753" spans="1:3">
      <c r="A753" s="184">
        <v>752</v>
      </c>
      <c r="B753" s="184" t="s">
        <v>1360</v>
      </c>
      <c r="C753" s="300">
        <v>5902367807511</v>
      </c>
    </row>
    <row r="754" spans="1:3">
      <c r="A754" s="184">
        <v>753</v>
      </c>
      <c r="B754" s="184" t="s">
        <v>1289</v>
      </c>
      <c r="C754" s="300">
        <v>5902367807528</v>
      </c>
    </row>
    <row r="755" spans="1:3">
      <c r="A755" s="184">
        <v>754</v>
      </c>
      <c r="B755" s="184" t="s">
        <v>1288</v>
      </c>
      <c r="C755" s="300">
        <v>5902367807535</v>
      </c>
    </row>
    <row r="756" spans="1:3">
      <c r="A756" s="184">
        <v>755</v>
      </c>
      <c r="B756" s="184" t="s">
        <v>1287</v>
      </c>
      <c r="C756" s="300">
        <v>5902367807542</v>
      </c>
    </row>
    <row r="757" spans="1:3">
      <c r="A757" s="184">
        <v>756</v>
      </c>
      <c r="B757" s="184" t="s">
        <v>1286</v>
      </c>
      <c r="C757" s="300">
        <v>5902367807559</v>
      </c>
    </row>
    <row r="758" spans="1:3">
      <c r="A758" s="184">
        <v>757</v>
      </c>
      <c r="B758" s="184" t="s">
        <v>1285</v>
      </c>
      <c r="C758" s="300">
        <v>5902367807566</v>
      </c>
    </row>
    <row r="759" spans="1:3">
      <c r="A759" s="184">
        <v>758</v>
      </c>
      <c r="B759" s="184" t="s">
        <v>1284</v>
      </c>
      <c r="C759" s="300">
        <v>5902367807573</v>
      </c>
    </row>
    <row r="760" spans="1:3">
      <c r="A760" s="184">
        <v>759</v>
      </c>
      <c r="B760" s="184" t="s">
        <v>1283</v>
      </c>
      <c r="C760" s="300">
        <v>5902367807580</v>
      </c>
    </row>
    <row r="761" spans="1:3">
      <c r="A761" s="184">
        <v>760</v>
      </c>
      <c r="B761" s="184" t="s">
        <v>1282</v>
      </c>
      <c r="C761" s="300">
        <v>5902367807597</v>
      </c>
    </row>
    <row r="762" spans="1:3">
      <c r="A762" s="184">
        <v>761</v>
      </c>
      <c r="B762" s="184" t="s">
        <v>1281</v>
      </c>
      <c r="C762" s="300">
        <v>5902367807603</v>
      </c>
    </row>
    <row r="763" spans="1:3">
      <c r="A763" s="184">
        <v>762</v>
      </c>
      <c r="B763" s="184" t="s">
        <v>1280</v>
      </c>
      <c r="C763" s="300">
        <v>5902367807610</v>
      </c>
    </row>
    <row r="764" spans="1:3">
      <c r="A764" s="184">
        <v>763</v>
      </c>
      <c r="B764" s="184" t="s">
        <v>1209</v>
      </c>
      <c r="C764" s="300">
        <v>5902367807627</v>
      </c>
    </row>
    <row r="765" spans="1:3">
      <c r="A765" s="184">
        <v>764</v>
      </c>
      <c r="B765" s="184" t="s">
        <v>1208</v>
      </c>
      <c r="C765" s="300">
        <v>5902367807634</v>
      </c>
    </row>
    <row r="766" spans="1:3">
      <c r="A766" s="184">
        <v>765</v>
      </c>
      <c r="B766" s="184" t="s">
        <v>1207</v>
      </c>
      <c r="C766" s="300">
        <v>5902367807641</v>
      </c>
    </row>
    <row r="767" spans="1:3">
      <c r="A767" s="184">
        <v>766</v>
      </c>
      <c r="B767" s="184" t="s">
        <v>1206</v>
      </c>
      <c r="C767" s="300">
        <v>5902367807658</v>
      </c>
    </row>
    <row r="768" spans="1:3">
      <c r="A768" s="184">
        <v>767</v>
      </c>
      <c r="B768" s="184" t="s">
        <v>1205</v>
      </c>
      <c r="C768" s="300">
        <v>5902367807665</v>
      </c>
    </row>
    <row r="769" spans="1:3">
      <c r="A769" s="184">
        <v>768</v>
      </c>
      <c r="B769" s="184" t="s">
        <v>1204</v>
      </c>
      <c r="C769" s="300">
        <v>5902367807672</v>
      </c>
    </row>
    <row r="770" spans="1:3">
      <c r="A770" s="184">
        <v>769</v>
      </c>
      <c r="B770" s="184" t="s">
        <v>1203</v>
      </c>
      <c r="C770" s="300">
        <v>5902367807689</v>
      </c>
    </row>
    <row r="771" spans="1:3">
      <c r="A771" s="184">
        <v>770</v>
      </c>
      <c r="B771" s="184" t="s">
        <v>1202</v>
      </c>
      <c r="C771" s="300">
        <v>5902367807696</v>
      </c>
    </row>
    <row r="772" spans="1:3">
      <c r="A772" s="184">
        <v>771</v>
      </c>
      <c r="B772" s="184" t="s">
        <v>1201</v>
      </c>
      <c r="C772" s="300">
        <v>5902367807702</v>
      </c>
    </row>
    <row r="773" spans="1:3">
      <c r="A773" s="184">
        <v>772</v>
      </c>
      <c r="B773" s="184" t="s">
        <v>1200</v>
      </c>
      <c r="C773" s="300">
        <v>5902367807719</v>
      </c>
    </row>
    <row r="774" spans="1:3">
      <c r="A774" s="184">
        <v>773</v>
      </c>
      <c r="B774" s="184" t="s">
        <v>1129</v>
      </c>
      <c r="C774" s="300">
        <v>5902367807726</v>
      </c>
    </row>
    <row r="775" spans="1:3">
      <c r="A775" s="184">
        <v>774</v>
      </c>
      <c r="B775" s="184" t="s">
        <v>1128</v>
      </c>
      <c r="C775" s="300">
        <v>5902367807733</v>
      </c>
    </row>
    <row r="776" spans="1:3">
      <c r="A776" s="184">
        <v>775</v>
      </c>
      <c r="B776" s="184" t="s">
        <v>1127</v>
      </c>
      <c r="C776" s="300">
        <v>5902367807740</v>
      </c>
    </row>
    <row r="777" spans="1:3">
      <c r="A777" s="184">
        <v>776</v>
      </c>
      <c r="B777" s="184" t="s">
        <v>1126</v>
      </c>
      <c r="C777" s="300">
        <v>5902367807757</v>
      </c>
    </row>
    <row r="778" spans="1:3">
      <c r="A778" s="184">
        <v>777</v>
      </c>
      <c r="B778" s="184" t="s">
        <v>1125</v>
      </c>
      <c r="C778" s="300">
        <v>5902367807764</v>
      </c>
    </row>
    <row r="779" spans="1:3">
      <c r="A779" s="184">
        <v>778</v>
      </c>
      <c r="B779" s="184" t="s">
        <v>1124</v>
      </c>
      <c r="C779" s="300">
        <v>5902367807771</v>
      </c>
    </row>
    <row r="780" spans="1:3">
      <c r="A780" s="184">
        <v>779</v>
      </c>
      <c r="B780" s="184" t="s">
        <v>1123</v>
      </c>
      <c r="C780" s="300">
        <v>5902367807788</v>
      </c>
    </row>
    <row r="781" spans="1:3">
      <c r="A781" s="184">
        <v>780</v>
      </c>
      <c r="B781" s="184" t="s">
        <v>1122</v>
      </c>
      <c r="C781" s="300">
        <v>5902367807795</v>
      </c>
    </row>
    <row r="782" spans="1:3">
      <c r="A782" s="184">
        <v>781</v>
      </c>
      <c r="B782" s="184" t="s">
        <v>1121</v>
      </c>
      <c r="C782" s="300">
        <v>5902367807801</v>
      </c>
    </row>
    <row r="783" spans="1:3">
      <c r="A783" s="184">
        <v>782</v>
      </c>
      <c r="B783" s="184" t="s">
        <v>1120</v>
      </c>
      <c r="C783" s="300">
        <v>5902367807818</v>
      </c>
    </row>
    <row r="784" spans="1:3">
      <c r="A784" s="184">
        <v>783</v>
      </c>
      <c r="B784" s="184" t="s">
        <v>1049</v>
      </c>
      <c r="C784" s="300">
        <v>5902367807825</v>
      </c>
    </row>
    <row r="785" spans="1:3">
      <c r="A785" s="184">
        <v>784</v>
      </c>
      <c r="B785" s="184" t="s">
        <v>1048</v>
      </c>
      <c r="C785" s="300">
        <v>5902367807832</v>
      </c>
    </row>
    <row r="786" spans="1:3">
      <c r="A786" s="184">
        <v>785</v>
      </c>
      <c r="B786" s="184" t="s">
        <v>1047</v>
      </c>
      <c r="C786" s="300">
        <v>5902367807849</v>
      </c>
    </row>
    <row r="787" spans="1:3">
      <c r="A787" s="184">
        <v>786</v>
      </c>
      <c r="B787" s="184" t="s">
        <v>1046</v>
      </c>
      <c r="C787" s="300">
        <v>5902367807856</v>
      </c>
    </row>
    <row r="788" spans="1:3">
      <c r="A788" s="184">
        <v>787</v>
      </c>
      <c r="B788" s="184" t="s">
        <v>1045</v>
      </c>
      <c r="C788" s="300">
        <v>5902367807863</v>
      </c>
    </row>
    <row r="789" spans="1:3">
      <c r="A789" s="184">
        <v>788</v>
      </c>
      <c r="B789" s="184" t="s">
        <v>1044</v>
      </c>
      <c r="C789" s="300">
        <v>5902367807870</v>
      </c>
    </row>
    <row r="790" spans="1:3">
      <c r="A790" s="184">
        <v>789</v>
      </c>
      <c r="B790" s="184" t="s">
        <v>1043</v>
      </c>
      <c r="C790" s="300">
        <v>5902367807887</v>
      </c>
    </row>
    <row r="791" spans="1:3">
      <c r="A791" s="184">
        <v>790</v>
      </c>
      <c r="B791" s="184" t="s">
        <v>1042</v>
      </c>
      <c r="C791" s="300">
        <v>5902367807894</v>
      </c>
    </row>
    <row r="792" spans="1:3">
      <c r="A792" s="184">
        <v>791</v>
      </c>
      <c r="B792" s="184" t="s">
        <v>1041</v>
      </c>
      <c r="C792" s="300">
        <v>5902367807900</v>
      </c>
    </row>
    <row r="793" spans="1:3">
      <c r="A793" s="184">
        <v>792</v>
      </c>
      <c r="B793" s="184" t="s">
        <v>1040</v>
      </c>
      <c r="C793" s="300">
        <v>5902367807917</v>
      </c>
    </row>
    <row r="794" spans="1:3">
      <c r="A794" s="184">
        <v>793</v>
      </c>
      <c r="B794" s="184" t="s">
        <v>969</v>
      </c>
      <c r="C794" s="300">
        <v>5902367807924</v>
      </c>
    </row>
    <row r="795" spans="1:3">
      <c r="A795" s="184">
        <v>794</v>
      </c>
      <c r="B795" s="184" t="s">
        <v>968</v>
      </c>
      <c r="C795" s="300">
        <v>5902367807931</v>
      </c>
    </row>
    <row r="796" spans="1:3">
      <c r="A796" s="184">
        <v>795</v>
      </c>
      <c r="B796" s="184" t="s">
        <v>967</v>
      </c>
      <c r="C796" s="300">
        <v>5902367807948</v>
      </c>
    </row>
    <row r="797" spans="1:3">
      <c r="A797" s="184">
        <v>796</v>
      </c>
      <c r="B797" s="184" t="s">
        <v>966</v>
      </c>
      <c r="C797" s="300">
        <v>5902367807955</v>
      </c>
    </row>
    <row r="798" spans="1:3">
      <c r="A798" s="184">
        <v>797</v>
      </c>
      <c r="B798" s="184" t="s">
        <v>965</v>
      </c>
      <c r="C798" s="300">
        <v>5902367807962</v>
      </c>
    </row>
    <row r="799" spans="1:3">
      <c r="A799" s="184">
        <v>798</v>
      </c>
      <c r="B799" s="184" t="s">
        <v>964</v>
      </c>
      <c r="C799" s="300">
        <v>5902367807979</v>
      </c>
    </row>
    <row r="800" spans="1:3">
      <c r="A800" s="184">
        <v>799</v>
      </c>
      <c r="B800" s="184" t="s">
        <v>963</v>
      </c>
      <c r="C800" s="300">
        <v>5902367807986</v>
      </c>
    </row>
    <row r="801" spans="1:3">
      <c r="A801" s="184">
        <v>800</v>
      </c>
      <c r="B801" s="184" t="s">
        <v>962</v>
      </c>
      <c r="C801" s="300">
        <v>5902367807993</v>
      </c>
    </row>
    <row r="802" spans="1:3">
      <c r="A802" s="184">
        <v>801</v>
      </c>
      <c r="B802" s="184" t="s">
        <v>961</v>
      </c>
      <c r="C802" s="300">
        <v>5902367808006</v>
      </c>
    </row>
    <row r="803" spans="1:3">
      <c r="A803" s="184">
        <v>802</v>
      </c>
      <c r="B803" s="184" t="s">
        <v>960</v>
      </c>
      <c r="C803" s="300">
        <v>5902367808013</v>
      </c>
    </row>
    <row r="804" spans="1:3">
      <c r="A804" s="184">
        <v>803</v>
      </c>
      <c r="B804" s="184" t="s">
        <v>889</v>
      </c>
      <c r="C804" s="300">
        <v>5902367808020</v>
      </c>
    </row>
    <row r="805" spans="1:3">
      <c r="A805" s="184">
        <v>804</v>
      </c>
      <c r="B805" s="184" t="s">
        <v>888</v>
      </c>
      <c r="C805" s="300">
        <v>5902367808037</v>
      </c>
    </row>
    <row r="806" spans="1:3">
      <c r="A806" s="184">
        <v>805</v>
      </c>
      <c r="B806" s="184" t="s">
        <v>887</v>
      </c>
      <c r="C806" s="300">
        <v>5902367808044</v>
      </c>
    </row>
    <row r="807" spans="1:3">
      <c r="A807" s="184">
        <v>806</v>
      </c>
      <c r="B807" s="184" t="s">
        <v>886</v>
      </c>
      <c r="C807" s="300">
        <v>5902367808051</v>
      </c>
    </row>
    <row r="808" spans="1:3">
      <c r="A808" s="184">
        <v>807</v>
      </c>
      <c r="B808" s="184" t="s">
        <v>885</v>
      </c>
      <c r="C808" s="300">
        <v>5902367808068</v>
      </c>
    </row>
    <row r="809" spans="1:3">
      <c r="A809" s="184">
        <v>808</v>
      </c>
      <c r="B809" s="184" t="s">
        <v>884</v>
      </c>
      <c r="C809" s="300">
        <v>5902367808075</v>
      </c>
    </row>
    <row r="810" spans="1:3">
      <c r="A810" s="184">
        <v>809</v>
      </c>
      <c r="B810" s="184" t="s">
        <v>883</v>
      </c>
      <c r="C810" s="300">
        <v>5902367808082</v>
      </c>
    </row>
    <row r="811" spans="1:3">
      <c r="A811" s="184">
        <v>810</v>
      </c>
      <c r="B811" s="184" t="s">
        <v>882</v>
      </c>
      <c r="C811" s="300">
        <v>5902367808099</v>
      </c>
    </row>
    <row r="812" spans="1:3">
      <c r="A812" s="184">
        <v>811</v>
      </c>
      <c r="B812" s="184" t="s">
        <v>881</v>
      </c>
      <c r="C812" s="300">
        <v>5902367808105</v>
      </c>
    </row>
    <row r="813" spans="1:3">
      <c r="A813" s="184">
        <v>812</v>
      </c>
      <c r="B813" s="184" t="s">
        <v>880</v>
      </c>
      <c r="C813" s="300">
        <v>5902367808112</v>
      </c>
    </row>
    <row r="814" spans="1:3">
      <c r="A814" s="184">
        <v>813</v>
      </c>
      <c r="B814" s="184" t="s">
        <v>809</v>
      </c>
      <c r="C814" s="300">
        <v>5902367808129</v>
      </c>
    </row>
    <row r="815" spans="1:3">
      <c r="A815" s="184">
        <v>814</v>
      </c>
      <c r="B815" s="184" t="s">
        <v>808</v>
      </c>
      <c r="C815" s="300">
        <v>5902367808136</v>
      </c>
    </row>
    <row r="816" spans="1:3">
      <c r="A816" s="184">
        <v>815</v>
      </c>
      <c r="B816" s="184" t="s">
        <v>807</v>
      </c>
      <c r="C816" s="300">
        <v>5902367808143</v>
      </c>
    </row>
    <row r="817" spans="1:3">
      <c r="A817" s="184">
        <v>816</v>
      </c>
      <c r="B817" s="184" t="s">
        <v>806</v>
      </c>
      <c r="C817" s="300">
        <v>5902367808150</v>
      </c>
    </row>
    <row r="818" spans="1:3">
      <c r="A818" s="184">
        <v>817</v>
      </c>
      <c r="B818" s="184" t="s">
        <v>805</v>
      </c>
      <c r="C818" s="300">
        <v>5902367808167</v>
      </c>
    </row>
    <row r="819" spans="1:3">
      <c r="A819" s="184">
        <v>818</v>
      </c>
      <c r="B819" s="184" t="s">
        <v>804</v>
      </c>
      <c r="C819" s="300">
        <v>5902367808174</v>
      </c>
    </row>
    <row r="820" spans="1:3">
      <c r="A820" s="184">
        <v>819</v>
      </c>
      <c r="B820" s="184" t="s">
        <v>803</v>
      </c>
      <c r="C820" s="300">
        <v>5902367808181</v>
      </c>
    </row>
    <row r="821" spans="1:3">
      <c r="A821" s="184">
        <v>820</v>
      </c>
      <c r="B821" s="184" t="s">
        <v>802</v>
      </c>
      <c r="C821" s="300">
        <v>5902367808198</v>
      </c>
    </row>
    <row r="822" spans="1:3">
      <c r="A822" s="184">
        <v>821</v>
      </c>
      <c r="B822" s="184" t="s">
        <v>801</v>
      </c>
      <c r="C822" s="300">
        <v>5902367808204</v>
      </c>
    </row>
    <row r="823" spans="1:3">
      <c r="A823" s="184">
        <v>822</v>
      </c>
      <c r="B823" s="184" t="s">
        <v>800</v>
      </c>
      <c r="C823" s="300">
        <v>5902367808211</v>
      </c>
    </row>
    <row r="824" spans="1:3">
      <c r="A824" s="184">
        <v>823</v>
      </c>
      <c r="B824" s="184" t="s">
        <v>729</v>
      </c>
      <c r="C824" s="300">
        <v>5902367808228</v>
      </c>
    </row>
    <row r="825" spans="1:3">
      <c r="A825" s="184">
        <v>824</v>
      </c>
      <c r="B825" s="184" t="s">
        <v>728</v>
      </c>
      <c r="C825" s="300">
        <v>5902367808235</v>
      </c>
    </row>
    <row r="826" spans="1:3">
      <c r="A826" s="184">
        <v>825</v>
      </c>
      <c r="B826" s="184" t="s">
        <v>727</v>
      </c>
      <c r="C826" s="300">
        <v>5902367808242</v>
      </c>
    </row>
    <row r="827" spans="1:3">
      <c r="A827" s="184">
        <v>826</v>
      </c>
      <c r="B827" s="184" t="s">
        <v>726</v>
      </c>
      <c r="C827" s="300">
        <v>5902367808259</v>
      </c>
    </row>
    <row r="828" spans="1:3">
      <c r="A828" s="184">
        <v>827</v>
      </c>
      <c r="B828" s="184" t="s">
        <v>725</v>
      </c>
      <c r="C828" s="300">
        <v>5902367808266</v>
      </c>
    </row>
    <row r="829" spans="1:3">
      <c r="A829" s="184">
        <v>828</v>
      </c>
      <c r="B829" s="184" t="s">
        <v>724</v>
      </c>
      <c r="C829" s="300">
        <v>5902367808273</v>
      </c>
    </row>
    <row r="830" spans="1:3">
      <c r="A830" s="184">
        <v>829</v>
      </c>
      <c r="B830" s="184" t="s">
        <v>723</v>
      </c>
      <c r="C830" s="300">
        <v>5902367808280</v>
      </c>
    </row>
    <row r="831" spans="1:3">
      <c r="A831" s="184">
        <v>830</v>
      </c>
      <c r="B831" s="184" t="s">
        <v>722</v>
      </c>
      <c r="C831" s="300">
        <v>5902367808297</v>
      </c>
    </row>
    <row r="832" spans="1:3">
      <c r="A832" s="184">
        <v>831</v>
      </c>
      <c r="B832" s="184" t="s">
        <v>721</v>
      </c>
      <c r="C832" s="300">
        <v>5902367808303</v>
      </c>
    </row>
    <row r="833" spans="1:3">
      <c r="A833" s="184">
        <v>832</v>
      </c>
      <c r="B833" s="184" t="s">
        <v>720</v>
      </c>
      <c r="C833" s="300">
        <v>5902367808310</v>
      </c>
    </row>
    <row r="834" spans="1:3">
      <c r="A834" s="184">
        <v>833</v>
      </c>
      <c r="B834" s="184" t="s">
        <v>649</v>
      </c>
      <c r="C834" s="300">
        <v>5902367808327</v>
      </c>
    </row>
    <row r="835" spans="1:3">
      <c r="A835" s="184">
        <v>834</v>
      </c>
      <c r="B835" s="184" t="s">
        <v>648</v>
      </c>
      <c r="C835" s="300">
        <v>5902367808334</v>
      </c>
    </row>
    <row r="836" spans="1:3">
      <c r="A836" s="184">
        <v>835</v>
      </c>
      <c r="B836" s="184" t="s">
        <v>647</v>
      </c>
      <c r="C836" s="300">
        <v>5902367808341</v>
      </c>
    </row>
    <row r="837" spans="1:3">
      <c r="A837" s="184">
        <v>836</v>
      </c>
      <c r="B837" s="184" t="s">
        <v>646</v>
      </c>
      <c r="C837" s="300">
        <v>5902367808358</v>
      </c>
    </row>
    <row r="838" spans="1:3">
      <c r="A838" s="184">
        <v>837</v>
      </c>
      <c r="B838" s="184" t="s">
        <v>645</v>
      </c>
      <c r="C838" s="300">
        <v>5902367808365</v>
      </c>
    </row>
    <row r="839" spans="1:3">
      <c r="A839" s="184">
        <v>838</v>
      </c>
      <c r="B839" s="184" t="s">
        <v>644</v>
      </c>
      <c r="C839" s="300">
        <v>5902367808372</v>
      </c>
    </row>
    <row r="840" spans="1:3">
      <c r="A840" s="184">
        <v>839</v>
      </c>
      <c r="B840" s="184" t="s">
        <v>643</v>
      </c>
      <c r="C840" s="300">
        <v>5902367808389</v>
      </c>
    </row>
    <row r="841" spans="1:3">
      <c r="A841" s="184">
        <v>840</v>
      </c>
      <c r="B841" s="184" t="s">
        <v>642</v>
      </c>
      <c r="C841" s="300">
        <v>5902367808396</v>
      </c>
    </row>
    <row r="842" spans="1:3">
      <c r="A842" s="184">
        <v>841</v>
      </c>
      <c r="B842" s="184" t="s">
        <v>641</v>
      </c>
      <c r="C842" s="300">
        <v>5902367808402</v>
      </c>
    </row>
    <row r="843" spans="1:3">
      <c r="A843" s="184">
        <v>842</v>
      </c>
      <c r="B843" s="184" t="s">
        <v>640</v>
      </c>
      <c r="C843" s="300">
        <v>5902367808419</v>
      </c>
    </row>
    <row r="844" spans="1:3">
      <c r="A844" s="184">
        <v>843</v>
      </c>
      <c r="B844" s="184" t="s">
        <v>569</v>
      </c>
      <c r="C844" s="300">
        <v>5902367808426</v>
      </c>
    </row>
    <row r="845" spans="1:3">
      <c r="A845" s="184">
        <v>844</v>
      </c>
      <c r="B845" s="184" t="s">
        <v>568</v>
      </c>
      <c r="C845" s="300">
        <v>5902367808433</v>
      </c>
    </row>
    <row r="846" spans="1:3">
      <c r="A846" s="184">
        <v>845</v>
      </c>
      <c r="B846" s="184" t="s">
        <v>567</v>
      </c>
      <c r="C846" s="300">
        <v>5902367808440</v>
      </c>
    </row>
    <row r="847" spans="1:3">
      <c r="A847" s="184">
        <v>846</v>
      </c>
      <c r="B847" s="184" t="s">
        <v>566</v>
      </c>
      <c r="C847" s="300">
        <v>5902367808457</v>
      </c>
    </row>
    <row r="848" spans="1:3">
      <c r="A848" s="184">
        <v>847</v>
      </c>
      <c r="B848" s="184" t="s">
        <v>565</v>
      </c>
      <c r="C848" s="300">
        <v>5902367808464</v>
      </c>
    </row>
    <row r="849" spans="1:3">
      <c r="A849" s="184">
        <v>848</v>
      </c>
      <c r="B849" s="184" t="s">
        <v>564</v>
      </c>
      <c r="C849" s="300">
        <v>5902367808471</v>
      </c>
    </row>
    <row r="850" spans="1:3">
      <c r="A850" s="184">
        <v>849</v>
      </c>
      <c r="B850" s="184" t="s">
        <v>563</v>
      </c>
      <c r="C850" s="300">
        <v>5902367808488</v>
      </c>
    </row>
    <row r="851" spans="1:3">
      <c r="A851" s="184">
        <v>850</v>
      </c>
      <c r="B851" s="184" t="s">
        <v>562</v>
      </c>
      <c r="C851" s="300">
        <v>5902367808495</v>
      </c>
    </row>
    <row r="852" spans="1:3">
      <c r="A852" s="184">
        <v>851</v>
      </c>
      <c r="B852" s="184" t="s">
        <v>561</v>
      </c>
      <c r="C852" s="300">
        <v>5902367808501</v>
      </c>
    </row>
    <row r="853" spans="1:3">
      <c r="A853" s="184">
        <v>852</v>
      </c>
      <c r="B853" s="184" t="s">
        <v>560</v>
      </c>
      <c r="C853" s="300">
        <v>5902367808518</v>
      </c>
    </row>
    <row r="854" spans="1:3">
      <c r="A854" s="184">
        <v>853</v>
      </c>
      <c r="B854" s="184" t="s">
        <v>2961</v>
      </c>
      <c r="C854" s="300">
        <v>5902367808525</v>
      </c>
    </row>
    <row r="855" spans="1:3">
      <c r="A855" s="184">
        <v>854</v>
      </c>
      <c r="B855" s="184" t="s">
        <v>2962</v>
      </c>
      <c r="C855" s="300">
        <v>5902367808532</v>
      </c>
    </row>
    <row r="856" spans="1:3">
      <c r="A856" s="184">
        <v>855</v>
      </c>
      <c r="B856" s="184" t="s">
        <v>2963</v>
      </c>
      <c r="C856" s="300">
        <v>5902367808549</v>
      </c>
    </row>
    <row r="857" spans="1:3">
      <c r="A857" s="184">
        <v>856</v>
      </c>
      <c r="B857" s="184" t="s">
        <v>2964</v>
      </c>
      <c r="C857" s="300">
        <v>5902367808556</v>
      </c>
    </row>
    <row r="858" spans="1:3">
      <c r="A858" s="184">
        <v>857</v>
      </c>
      <c r="B858" s="184" t="s">
        <v>2965</v>
      </c>
      <c r="C858" s="300">
        <v>5902367808563</v>
      </c>
    </row>
    <row r="859" spans="1:3">
      <c r="A859" s="184">
        <v>858</v>
      </c>
      <c r="B859" s="184" t="s">
        <v>2966</v>
      </c>
      <c r="C859" s="300">
        <v>5902367808570</v>
      </c>
    </row>
    <row r="860" spans="1:3">
      <c r="A860" s="184">
        <v>859</v>
      </c>
      <c r="B860" s="184" t="s">
        <v>2967</v>
      </c>
      <c r="C860" s="300">
        <v>5902367808587</v>
      </c>
    </row>
    <row r="861" spans="1:3">
      <c r="A861" s="184">
        <v>860</v>
      </c>
      <c r="B861" s="184" t="s">
        <v>2968</v>
      </c>
      <c r="C861" s="300">
        <v>5902367808594</v>
      </c>
    </row>
    <row r="862" spans="1:3">
      <c r="A862" s="184">
        <v>861</v>
      </c>
      <c r="B862" s="184" t="s">
        <v>2969</v>
      </c>
      <c r="C862" s="300">
        <v>5902367808600</v>
      </c>
    </row>
    <row r="863" spans="1:3">
      <c r="A863" s="184">
        <v>862</v>
      </c>
      <c r="B863" s="184" t="s">
        <v>2970</v>
      </c>
      <c r="C863" s="300">
        <v>5902367808617</v>
      </c>
    </row>
    <row r="864" spans="1:3">
      <c r="A864" s="184">
        <v>863</v>
      </c>
      <c r="B864" s="184" t="s">
        <v>1599</v>
      </c>
      <c r="C864" s="300">
        <v>5902367808624</v>
      </c>
    </row>
    <row r="865" spans="1:3">
      <c r="A865" s="184">
        <v>864</v>
      </c>
      <c r="B865" s="184" t="s">
        <v>1598</v>
      </c>
      <c r="C865" s="300">
        <v>5902367808631</v>
      </c>
    </row>
    <row r="866" spans="1:3">
      <c r="A866" s="184">
        <v>865</v>
      </c>
      <c r="B866" s="184" t="s">
        <v>1597</v>
      </c>
      <c r="C866" s="300">
        <v>5902367808648</v>
      </c>
    </row>
    <row r="867" spans="1:3">
      <c r="A867" s="184">
        <v>866</v>
      </c>
      <c r="B867" s="184" t="s">
        <v>1596</v>
      </c>
      <c r="C867" s="300">
        <v>5902367808655</v>
      </c>
    </row>
    <row r="868" spans="1:3">
      <c r="A868" s="184">
        <v>867</v>
      </c>
      <c r="B868" s="184" t="s">
        <v>1595</v>
      </c>
      <c r="C868" s="300">
        <v>5902367808662</v>
      </c>
    </row>
    <row r="869" spans="1:3">
      <c r="A869" s="184">
        <v>868</v>
      </c>
      <c r="B869" s="184" t="s">
        <v>1594</v>
      </c>
      <c r="C869" s="300">
        <v>5902367808679</v>
      </c>
    </row>
    <row r="870" spans="1:3">
      <c r="A870" s="184">
        <v>869</v>
      </c>
      <c r="B870" s="184" t="s">
        <v>1593</v>
      </c>
      <c r="C870" s="300">
        <v>5902367808686</v>
      </c>
    </row>
    <row r="871" spans="1:3">
      <c r="A871" s="184">
        <v>870</v>
      </c>
      <c r="B871" s="184" t="s">
        <v>1592</v>
      </c>
      <c r="C871" s="300">
        <v>5902367808693</v>
      </c>
    </row>
    <row r="872" spans="1:3">
      <c r="A872" s="184">
        <v>871</v>
      </c>
      <c r="B872" s="184" t="s">
        <v>1591</v>
      </c>
      <c r="C872" s="300">
        <v>5902367808709</v>
      </c>
    </row>
    <row r="873" spans="1:3">
      <c r="A873" s="184">
        <v>872</v>
      </c>
      <c r="B873" s="184" t="s">
        <v>1590</v>
      </c>
      <c r="C873" s="300">
        <v>5902367808716</v>
      </c>
    </row>
    <row r="874" spans="1:3">
      <c r="A874" s="184">
        <v>873</v>
      </c>
      <c r="B874" s="184" t="s">
        <v>1519</v>
      </c>
      <c r="C874" s="300">
        <v>5902367808723</v>
      </c>
    </row>
    <row r="875" spans="1:3">
      <c r="A875" s="184">
        <v>874</v>
      </c>
      <c r="B875" s="184" t="s">
        <v>1518</v>
      </c>
      <c r="C875" s="300">
        <v>5902367808730</v>
      </c>
    </row>
    <row r="876" spans="1:3">
      <c r="A876" s="184">
        <v>875</v>
      </c>
      <c r="B876" s="184" t="s">
        <v>1517</v>
      </c>
      <c r="C876" s="300">
        <v>5902367808747</v>
      </c>
    </row>
    <row r="877" spans="1:3">
      <c r="A877" s="184">
        <v>876</v>
      </c>
      <c r="B877" s="184" t="s">
        <v>1516</v>
      </c>
      <c r="C877" s="300">
        <v>5902367808754</v>
      </c>
    </row>
    <row r="878" spans="1:3">
      <c r="A878" s="184">
        <v>877</v>
      </c>
      <c r="B878" s="184" t="s">
        <v>1515</v>
      </c>
      <c r="C878" s="300">
        <v>5902367808761</v>
      </c>
    </row>
    <row r="879" spans="1:3">
      <c r="A879" s="184">
        <v>878</v>
      </c>
      <c r="B879" s="184" t="s">
        <v>1514</v>
      </c>
      <c r="C879" s="300">
        <v>5902367808778</v>
      </c>
    </row>
    <row r="880" spans="1:3">
      <c r="A880" s="184">
        <v>879</v>
      </c>
      <c r="B880" s="184" t="s">
        <v>1513</v>
      </c>
      <c r="C880" s="300">
        <v>5902367808785</v>
      </c>
    </row>
    <row r="881" spans="1:3">
      <c r="A881" s="184">
        <v>880</v>
      </c>
      <c r="B881" s="184" t="s">
        <v>1512</v>
      </c>
      <c r="C881" s="300">
        <v>5902367808792</v>
      </c>
    </row>
    <row r="882" spans="1:3">
      <c r="A882" s="184">
        <v>881</v>
      </c>
      <c r="B882" s="184" t="s">
        <v>1511</v>
      </c>
      <c r="C882" s="300">
        <v>5902367808808</v>
      </c>
    </row>
    <row r="883" spans="1:3">
      <c r="A883" s="184">
        <v>882</v>
      </c>
      <c r="B883" s="184" t="s">
        <v>1510</v>
      </c>
      <c r="C883" s="300">
        <v>5902367808815</v>
      </c>
    </row>
    <row r="884" spans="1:3">
      <c r="A884" s="184">
        <v>883</v>
      </c>
      <c r="B884" s="184" t="s">
        <v>1439</v>
      </c>
      <c r="C884" s="300">
        <v>5902367808822</v>
      </c>
    </row>
    <row r="885" spans="1:3">
      <c r="A885" s="184">
        <v>884</v>
      </c>
      <c r="B885" s="184" t="s">
        <v>1438</v>
      </c>
      <c r="C885" s="300">
        <v>5902367808839</v>
      </c>
    </row>
    <row r="886" spans="1:3">
      <c r="A886" s="184">
        <v>885</v>
      </c>
      <c r="B886" s="184" t="s">
        <v>1437</v>
      </c>
      <c r="C886" s="300">
        <v>5902367808846</v>
      </c>
    </row>
    <row r="887" spans="1:3">
      <c r="A887" s="184">
        <v>886</v>
      </c>
      <c r="B887" s="184" t="s">
        <v>1436</v>
      </c>
      <c r="C887" s="300">
        <v>5902367808853</v>
      </c>
    </row>
    <row r="888" spans="1:3">
      <c r="A888" s="184">
        <v>887</v>
      </c>
      <c r="B888" s="184" t="s">
        <v>1435</v>
      </c>
      <c r="C888" s="300">
        <v>5902367808860</v>
      </c>
    </row>
    <row r="889" spans="1:3">
      <c r="A889" s="184">
        <v>888</v>
      </c>
      <c r="B889" s="184" t="s">
        <v>1434</v>
      </c>
      <c r="C889" s="300">
        <v>5902367808877</v>
      </c>
    </row>
    <row r="890" spans="1:3">
      <c r="A890" s="184">
        <v>889</v>
      </c>
      <c r="B890" s="184" t="s">
        <v>1433</v>
      </c>
      <c r="C890" s="300">
        <v>5902367808884</v>
      </c>
    </row>
    <row r="891" spans="1:3">
      <c r="A891" s="184">
        <v>890</v>
      </c>
      <c r="B891" s="184" t="s">
        <v>1432</v>
      </c>
      <c r="C891" s="300">
        <v>5902367808891</v>
      </c>
    </row>
    <row r="892" spans="1:3">
      <c r="A892" s="184">
        <v>891</v>
      </c>
      <c r="B892" s="184" t="s">
        <v>1431</v>
      </c>
      <c r="C892" s="300">
        <v>5902367808907</v>
      </c>
    </row>
    <row r="893" spans="1:3">
      <c r="A893" s="184">
        <v>892</v>
      </c>
      <c r="B893" s="184" t="s">
        <v>1430</v>
      </c>
      <c r="C893" s="300">
        <v>5902367808914</v>
      </c>
    </row>
    <row r="894" spans="1:3">
      <c r="A894" s="184">
        <v>893</v>
      </c>
      <c r="B894" s="184" t="s">
        <v>1359</v>
      </c>
      <c r="C894" s="300">
        <v>5902367808921</v>
      </c>
    </row>
    <row r="895" spans="1:3">
      <c r="A895" s="184">
        <v>894</v>
      </c>
      <c r="B895" s="184" t="s">
        <v>1358</v>
      </c>
      <c r="C895" s="300">
        <v>5902367808938</v>
      </c>
    </row>
    <row r="896" spans="1:3">
      <c r="A896" s="184">
        <v>895</v>
      </c>
      <c r="B896" s="184" t="s">
        <v>1357</v>
      </c>
      <c r="C896" s="300">
        <v>5902367808945</v>
      </c>
    </row>
    <row r="897" spans="1:3">
      <c r="A897" s="184">
        <v>896</v>
      </c>
      <c r="B897" s="184" t="s">
        <v>1356</v>
      </c>
      <c r="C897" s="300">
        <v>5902367808952</v>
      </c>
    </row>
    <row r="898" spans="1:3">
      <c r="A898" s="184">
        <v>897</v>
      </c>
      <c r="B898" s="184" t="s">
        <v>1355</v>
      </c>
      <c r="C898" s="300">
        <v>5902367808969</v>
      </c>
    </row>
    <row r="899" spans="1:3">
      <c r="A899" s="184">
        <v>898</v>
      </c>
      <c r="B899" s="184" t="s">
        <v>1354</v>
      </c>
      <c r="C899" s="300">
        <v>5902367808976</v>
      </c>
    </row>
    <row r="900" spans="1:3">
      <c r="A900" s="184">
        <v>899</v>
      </c>
      <c r="B900" s="184" t="s">
        <v>1353</v>
      </c>
      <c r="C900" s="300">
        <v>5902367808983</v>
      </c>
    </row>
    <row r="901" spans="1:3">
      <c r="A901" s="184">
        <v>900</v>
      </c>
      <c r="B901" s="184" t="s">
        <v>1352</v>
      </c>
      <c r="C901" s="300">
        <v>5902367808990</v>
      </c>
    </row>
    <row r="902" spans="1:3">
      <c r="A902" s="184">
        <v>901</v>
      </c>
      <c r="B902" s="184" t="s">
        <v>1351</v>
      </c>
      <c r="C902" s="300">
        <v>5902367809003</v>
      </c>
    </row>
    <row r="903" spans="1:3">
      <c r="A903" s="184">
        <v>902</v>
      </c>
      <c r="B903" s="184" t="s">
        <v>1350</v>
      </c>
      <c r="C903" s="300">
        <v>5902367809010</v>
      </c>
    </row>
    <row r="904" spans="1:3">
      <c r="A904" s="184">
        <v>903</v>
      </c>
      <c r="B904" s="184" t="s">
        <v>1279</v>
      </c>
      <c r="C904" s="300">
        <v>5902367809027</v>
      </c>
    </row>
    <row r="905" spans="1:3">
      <c r="A905" s="184">
        <v>904</v>
      </c>
      <c r="B905" s="184" t="s">
        <v>1278</v>
      </c>
      <c r="C905" s="300">
        <v>5902367809034</v>
      </c>
    </row>
    <row r="906" spans="1:3">
      <c r="A906" s="184">
        <v>905</v>
      </c>
      <c r="B906" s="184" t="s">
        <v>1277</v>
      </c>
      <c r="C906" s="300">
        <v>5902367809041</v>
      </c>
    </row>
    <row r="907" spans="1:3">
      <c r="A907" s="184">
        <v>906</v>
      </c>
      <c r="B907" s="184" t="s">
        <v>1276</v>
      </c>
      <c r="C907" s="300">
        <v>5902367809058</v>
      </c>
    </row>
    <row r="908" spans="1:3">
      <c r="A908" s="184">
        <v>907</v>
      </c>
      <c r="B908" s="184" t="s">
        <v>1275</v>
      </c>
      <c r="C908" s="300">
        <v>5902367809065</v>
      </c>
    </row>
    <row r="909" spans="1:3">
      <c r="A909" s="184">
        <v>908</v>
      </c>
      <c r="B909" s="184" t="s">
        <v>1274</v>
      </c>
      <c r="C909" s="300">
        <v>5902367809072</v>
      </c>
    </row>
    <row r="910" spans="1:3">
      <c r="A910" s="184">
        <v>909</v>
      </c>
      <c r="B910" s="184" t="s">
        <v>1273</v>
      </c>
      <c r="C910" s="300">
        <v>5902367809089</v>
      </c>
    </row>
    <row r="911" spans="1:3">
      <c r="A911" s="184">
        <v>910</v>
      </c>
      <c r="B911" s="184" t="s">
        <v>1272</v>
      </c>
      <c r="C911" s="300">
        <v>5902367809096</v>
      </c>
    </row>
    <row r="912" spans="1:3">
      <c r="A912" s="184">
        <v>911</v>
      </c>
      <c r="B912" s="184" t="s">
        <v>1271</v>
      </c>
      <c r="C912" s="300">
        <v>5902367809102</v>
      </c>
    </row>
    <row r="913" spans="1:3">
      <c r="A913" s="184">
        <v>912</v>
      </c>
      <c r="B913" s="184" t="s">
        <v>1270</v>
      </c>
      <c r="C913" s="300">
        <v>5902367809119</v>
      </c>
    </row>
    <row r="914" spans="1:3">
      <c r="A914" s="184">
        <v>913</v>
      </c>
      <c r="B914" s="184" t="s">
        <v>1199</v>
      </c>
      <c r="C914" s="300">
        <v>5902367809126</v>
      </c>
    </row>
    <row r="915" spans="1:3">
      <c r="A915" s="184">
        <v>914</v>
      </c>
      <c r="B915" s="184" t="s">
        <v>1198</v>
      </c>
      <c r="C915" s="300">
        <v>5902367809133</v>
      </c>
    </row>
    <row r="916" spans="1:3">
      <c r="A916" s="184">
        <v>915</v>
      </c>
      <c r="B916" s="184" t="s">
        <v>1197</v>
      </c>
      <c r="C916" s="300">
        <v>5902367809140</v>
      </c>
    </row>
    <row r="917" spans="1:3">
      <c r="A917" s="184">
        <v>916</v>
      </c>
      <c r="B917" s="184" t="s">
        <v>1196</v>
      </c>
      <c r="C917" s="300">
        <v>5902367809157</v>
      </c>
    </row>
    <row r="918" spans="1:3">
      <c r="A918" s="184">
        <v>917</v>
      </c>
      <c r="B918" s="184" t="s">
        <v>1195</v>
      </c>
      <c r="C918" s="300">
        <v>5902367809164</v>
      </c>
    </row>
    <row r="919" spans="1:3">
      <c r="A919" s="184">
        <v>918</v>
      </c>
      <c r="B919" s="184" t="s">
        <v>1194</v>
      </c>
      <c r="C919" s="300">
        <v>5902367809171</v>
      </c>
    </row>
    <row r="920" spans="1:3">
      <c r="A920" s="184">
        <v>919</v>
      </c>
      <c r="B920" s="184" t="s">
        <v>1193</v>
      </c>
      <c r="C920" s="300">
        <v>5902367809188</v>
      </c>
    </row>
    <row r="921" spans="1:3">
      <c r="A921" s="184">
        <v>920</v>
      </c>
      <c r="B921" s="184" t="s">
        <v>1192</v>
      </c>
      <c r="C921" s="300">
        <v>5902367809195</v>
      </c>
    </row>
    <row r="922" spans="1:3">
      <c r="A922" s="184">
        <v>921</v>
      </c>
      <c r="B922" s="184" t="s">
        <v>1191</v>
      </c>
      <c r="C922" s="300">
        <v>5902367809201</v>
      </c>
    </row>
    <row r="923" spans="1:3">
      <c r="A923" s="184">
        <v>922</v>
      </c>
      <c r="B923" s="184" t="s">
        <v>1190</v>
      </c>
      <c r="C923" s="300">
        <v>5902367809218</v>
      </c>
    </row>
    <row r="924" spans="1:3">
      <c r="A924" s="184">
        <v>923</v>
      </c>
      <c r="B924" s="184" t="s">
        <v>1119</v>
      </c>
      <c r="C924" s="300">
        <v>5902367809225</v>
      </c>
    </row>
    <row r="925" spans="1:3">
      <c r="A925" s="184">
        <v>924</v>
      </c>
      <c r="B925" s="184" t="s">
        <v>1118</v>
      </c>
      <c r="C925" s="300">
        <v>5902367809232</v>
      </c>
    </row>
    <row r="926" spans="1:3">
      <c r="A926" s="184">
        <v>925</v>
      </c>
      <c r="B926" s="184" t="s">
        <v>1117</v>
      </c>
      <c r="C926" s="300">
        <v>5902367809249</v>
      </c>
    </row>
    <row r="927" spans="1:3">
      <c r="A927" s="184">
        <v>926</v>
      </c>
      <c r="B927" s="184" t="s">
        <v>1116</v>
      </c>
      <c r="C927" s="300">
        <v>5902367809256</v>
      </c>
    </row>
    <row r="928" spans="1:3">
      <c r="A928" s="184">
        <v>927</v>
      </c>
      <c r="B928" s="184" t="s">
        <v>1115</v>
      </c>
      <c r="C928" s="300">
        <v>5902367809263</v>
      </c>
    </row>
    <row r="929" spans="1:3">
      <c r="A929" s="184">
        <v>928</v>
      </c>
      <c r="B929" s="184" t="s">
        <v>1114</v>
      </c>
      <c r="C929" s="300">
        <v>5902367809270</v>
      </c>
    </row>
    <row r="930" spans="1:3">
      <c r="A930" s="184">
        <v>929</v>
      </c>
      <c r="B930" s="184" t="s">
        <v>1113</v>
      </c>
      <c r="C930" s="300">
        <v>5902367809287</v>
      </c>
    </row>
    <row r="931" spans="1:3">
      <c r="A931" s="184">
        <v>930</v>
      </c>
      <c r="B931" s="184" t="s">
        <v>1112</v>
      </c>
      <c r="C931" s="300">
        <v>5902367809294</v>
      </c>
    </row>
    <row r="932" spans="1:3">
      <c r="A932" s="184">
        <v>931</v>
      </c>
      <c r="B932" s="184" t="s">
        <v>1111</v>
      </c>
      <c r="C932" s="300">
        <v>5902367809300</v>
      </c>
    </row>
    <row r="933" spans="1:3">
      <c r="A933" s="184">
        <v>932</v>
      </c>
      <c r="B933" s="184" t="s">
        <v>1110</v>
      </c>
      <c r="C933" s="300">
        <v>5902367809317</v>
      </c>
    </row>
    <row r="934" spans="1:3">
      <c r="A934" s="184">
        <v>933</v>
      </c>
      <c r="B934" s="184" t="s">
        <v>1039</v>
      </c>
      <c r="C934" s="300">
        <v>5902367809324</v>
      </c>
    </row>
    <row r="935" spans="1:3">
      <c r="A935" s="184">
        <v>934</v>
      </c>
      <c r="B935" s="184" t="s">
        <v>1038</v>
      </c>
      <c r="C935" s="300">
        <v>5902367809331</v>
      </c>
    </row>
    <row r="936" spans="1:3">
      <c r="A936" s="184">
        <v>935</v>
      </c>
      <c r="B936" s="184" t="s">
        <v>1037</v>
      </c>
      <c r="C936" s="300">
        <v>5902367809348</v>
      </c>
    </row>
    <row r="937" spans="1:3">
      <c r="A937" s="184">
        <v>936</v>
      </c>
      <c r="B937" s="184" t="s">
        <v>1036</v>
      </c>
      <c r="C937" s="300">
        <v>5902367809355</v>
      </c>
    </row>
    <row r="938" spans="1:3">
      <c r="A938" s="184">
        <v>937</v>
      </c>
      <c r="B938" s="184" t="s">
        <v>1035</v>
      </c>
      <c r="C938" s="300">
        <v>5902367809362</v>
      </c>
    </row>
    <row r="939" spans="1:3">
      <c r="A939" s="184">
        <v>938</v>
      </c>
      <c r="B939" s="184" t="s">
        <v>1034</v>
      </c>
      <c r="C939" s="300">
        <v>5902367809379</v>
      </c>
    </row>
    <row r="940" spans="1:3">
      <c r="A940" s="184">
        <v>939</v>
      </c>
      <c r="B940" s="184" t="s">
        <v>1033</v>
      </c>
      <c r="C940" s="300">
        <v>5902367809386</v>
      </c>
    </row>
    <row r="941" spans="1:3">
      <c r="A941" s="184">
        <v>940</v>
      </c>
      <c r="B941" s="184" t="s">
        <v>1032</v>
      </c>
      <c r="C941" s="300">
        <v>5902367809393</v>
      </c>
    </row>
    <row r="942" spans="1:3">
      <c r="A942" s="184">
        <v>941</v>
      </c>
      <c r="B942" s="184" t="s">
        <v>1031</v>
      </c>
      <c r="C942" s="300">
        <v>5902367809409</v>
      </c>
    </row>
    <row r="943" spans="1:3">
      <c r="A943" s="184">
        <v>942</v>
      </c>
      <c r="B943" s="184" t="s">
        <v>1030</v>
      </c>
      <c r="C943" s="300">
        <v>5902367809416</v>
      </c>
    </row>
    <row r="944" spans="1:3">
      <c r="A944" s="184">
        <v>943</v>
      </c>
      <c r="B944" s="184" t="s">
        <v>959</v>
      </c>
      <c r="C944" s="300">
        <v>5902367809423</v>
      </c>
    </row>
    <row r="945" spans="1:3">
      <c r="A945" s="184">
        <v>944</v>
      </c>
      <c r="B945" s="184" t="s">
        <v>958</v>
      </c>
      <c r="C945" s="300">
        <v>5902367809430</v>
      </c>
    </row>
    <row r="946" spans="1:3">
      <c r="A946" s="184">
        <v>945</v>
      </c>
      <c r="B946" s="184" t="s">
        <v>957</v>
      </c>
      <c r="C946" s="300">
        <v>5902367809447</v>
      </c>
    </row>
    <row r="947" spans="1:3">
      <c r="A947" s="184">
        <v>946</v>
      </c>
      <c r="B947" s="184" t="s">
        <v>956</v>
      </c>
      <c r="C947" s="300">
        <v>5902367809454</v>
      </c>
    </row>
    <row r="948" spans="1:3">
      <c r="A948" s="184">
        <v>947</v>
      </c>
      <c r="B948" s="184" t="s">
        <v>955</v>
      </c>
      <c r="C948" s="300">
        <v>5902367809461</v>
      </c>
    </row>
    <row r="949" spans="1:3">
      <c r="A949" s="184">
        <v>948</v>
      </c>
      <c r="B949" s="184" t="s">
        <v>954</v>
      </c>
      <c r="C949" s="300">
        <v>5902367809478</v>
      </c>
    </row>
    <row r="950" spans="1:3">
      <c r="A950" s="184">
        <v>949</v>
      </c>
      <c r="B950" s="184" t="s">
        <v>953</v>
      </c>
      <c r="C950" s="300">
        <v>5902367809485</v>
      </c>
    </row>
    <row r="951" spans="1:3">
      <c r="A951" s="184">
        <v>950</v>
      </c>
      <c r="B951" s="184" t="s">
        <v>952</v>
      </c>
      <c r="C951" s="300">
        <v>5902367809492</v>
      </c>
    </row>
    <row r="952" spans="1:3">
      <c r="A952" s="184">
        <v>951</v>
      </c>
      <c r="B952" s="184" t="s">
        <v>951</v>
      </c>
      <c r="C952" s="300">
        <v>5902367809508</v>
      </c>
    </row>
    <row r="953" spans="1:3">
      <c r="A953" s="184">
        <v>952</v>
      </c>
      <c r="B953" s="184" t="s">
        <v>950</v>
      </c>
      <c r="C953" s="300">
        <v>5902367809515</v>
      </c>
    </row>
    <row r="954" spans="1:3">
      <c r="A954" s="184">
        <v>953</v>
      </c>
      <c r="B954" s="184" t="s">
        <v>879</v>
      </c>
      <c r="C954" s="300">
        <v>5902367809522</v>
      </c>
    </row>
    <row r="955" spans="1:3">
      <c r="A955" s="184">
        <v>954</v>
      </c>
      <c r="B955" s="184" t="s">
        <v>878</v>
      </c>
      <c r="C955" s="300">
        <v>5902367809539</v>
      </c>
    </row>
    <row r="956" spans="1:3">
      <c r="A956" s="184">
        <v>955</v>
      </c>
      <c r="B956" s="184" t="s">
        <v>877</v>
      </c>
      <c r="C956" s="300">
        <v>5902367809546</v>
      </c>
    </row>
    <row r="957" spans="1:3">
      <c r="A957" s="184">
        <v>956</v>
      </c>
      <c r="B957" s="184" t="s">
        <v>876</v>
      </c>
      <c r="C957" s="300">
        <v>5902367809553</v>
      </c>
    </row>
    <row r="958" spans="1:3">
      <c r="A958" s="184">
        <v>957</v>
      </c>
      <c r="B958" s="184" t="s">
        <v>875</v>
      </c>
      <c r="C958" s="300">
        <v>5902367809560</v>
      </c>
    </row>
    <row r="959" spans="1:3">
      <c r="A959" s="184">
        <v>958</v>
      </c>
      <c r="B959" s="184" t="s">
        <v>874</v>
      </c>
      <c r="C959" s="300">
        <v>5902367809577</v>
      </c>
    </row>
    <row r="960" spans="1:3">
      <c r="A960" s="184">
        <v>959</v>
      </c>
      <c r="B960" s="184" t="s">
        <v>873</v>
      </c>
      <c r="C960" s="300">
        <v>5902367809584</v>
      </c>
    </row>
    <row r="961" spans="1:3">
      <c r="A961" s="184">
        <v>960</v>
      </c>
      <c r="B961" s="184" t="s">
        <v>872</v>
      </c>
      <c r="C961" s="300">
        <v>5902367809591</v>
      </c>
    </row>
    <row r="962" spans="1:3">
      <c r="A962" s="184">
        <v>961</v>
      </c>
      <c r="B962" s="184" t="s">
        <v>871</v>
      </c>
      <c r="C962" s="300">
        <v>5902367809607</v>
      </c>
    </row>
    <row r="963" spans="1:3">
      <c r="A963" s="184">
        <v>962</v>
      </c>
      <c r="B963" s="184" t="s">
        <v>870</v>
      </c>
      <c r="C963" s="300">
        <v>5902367809614</v>
      </c>
    </row>
    <row r="964" spans="1:3">
      <c r="A964" s="184">
        <v>963</v>
      </c>
      <c r="B964" s="184" t="s">
        <v>799</v>
      </c>
      <c r="C964" s="300">
        <v>5902367809621</v>
      </c>
    </row>
    <row r="965" spans="1:3">
      <c r="A965" s="184">
        <v>964</v>
      </c>
      <c r="B965" s="184" t="s">
        <v>798</v>
      </c>
      <c r="C965" s="300">
        <v>5902367809638</v>
      </c>
    </row>
    <row r="966" spans="1:3">
      <c r="A966" s="184">
        <v>965</v>
      </c>
      <c r="B966" s="184" t="s">
        <v>797</v>
      </c>
      <c r="C966" s="300">
        <v>5902367809645</v>
      </c>
    </row>
    <row r="967" spans="1:3">
      <c r="A967" s="184">
        <v>966</v>
      </c>
      <c r="B967" s="184" t="s">
        <v>796</v>
      </c>
      <c r="C967" s="300">
        <v>5902367809652</v>
      </c>
    </row>
    <row r="968" spans="1:3">
      <c r="A968" s="184">
        <v>967</v>
      </c>
      <c r="B968" s="184" t="s">
        <v>795</v>
      </c>
      <c r="C968" s="300">
        <v>5902367809669</v>
      </c>
    </row>
    <row r="969" spans="1:3">
      <c r="A969" s="184">
        <v>968</v>
      </c>
      <c r="B969" s="184" t="s">
        <v>794</v>
      </c>
      <c r="C969" s="300">
        <v>5902367809676</v>
      </c>
    </row>
    <row r="970" spans="1:3">
      <c r="A970" s="184">
        <v>969</v>
      </c>
      <c r="B970" s="184" t="s">
        <v>793</v>
      </c>
      <c r="C970" s="300">
        <v>5902367809683</v>
      </c>
    </row>
    <row r="971" spans="1:3">
      <c r="A971" s="184">
        <v>970</v>
      </c>
      <c r="B971" s="184" t="s">
        <v>792</v>
      </c>
      <c r="C971" s="300">
        <v>5902367809690</v>
      </c>
    </row>
    <row r="972" spans="1:3">
      <c r="A972" s="184">
        <v>971</v>
      </c>
      <c r="B972" s="184" t="s">
        <v>791</v>
      </c>
      <c r="C972" s="300">
        <v>5902367809706</v>
      </c>
    </row>
    <row r="973" spans="1:3">
      <c r="A973" s="184">
        <v>972</v>
      </c>
      <c r="B973" s="184" t="s">
        <v>790</v>
      </c>
      <c r="C973" s="300">
        <v>5902367809713</v>
      </c>
    </row>
    <row r="974" spans="1:3">
      <c r="A974" s="184">
        <v>973</v>
      </c>
      <c r="B974" s="184" t="s">
        <v>719</v>
      </c>
      <c r="C974" s="300">
        <v>5902367809720</v>
      </c>
    </row>
    <row r="975" spans="1:3">
      <c r="A975" s="184">
        <v>974</v>
      </c>
      <c r="B975" s="184" t="s">
        <v>718</v>
      </c>
      <c r="C975" s="300">
        <v>5902367809737</v>
      </c>
    </row>
    <row r="976" spans="1:3">
      <c r="A976" s="184">
        <v>975</v>
      </c>
      <c r="B976" s="184" t="s">
        <v>717</v>
      </c>
      <c r="C976" s="300">
        <v>5902367809744</v>
      </c>
    </row>
    <row r="977" spans="1:3">
      <c r="A977" s="184">
        <v>976</v>
      </c>
      <c r="B977" s="184" t="s">
        <v>716</v>
      </c>
      <c r="C977" s="300">
        <v>5902367809751</v>
      </c>
    </row>
    <row r="978" spans="1:3">
      <c r="A978" s="184">
        <v>977</v>
      </c>
      <c r="B978" s="184" t="s">
        <v>715</v>
      </c>
      <c r="C978" s="300">
        <v>5902367809768</v>
      </c>
    </row>
    <row r="979" spans="1:3">
      <c r="A979" s="184">
        <v>978</v>
      </c>
      <c r="B979" s="184" t="s">
        <v>714</v>
      </c>
      <c r="C979" s="300">
        <v>5902367809775</v>
      </c>
    </row>
    <row r="980" spans="1:3">
      <c r="A980" s="184">
        <v>979</v>
      </c>
      <c r="B980" s="184" t="s">
        <v>713</v>
      </c>
      <c r="C980" s="300">
        <v>5902367809782</v>
      </c>
    </row>
    <row r="981" spans="1:3">
      <c r="A981" s="184">
        <v>980</v>
      </c>
      <c r="B981" s="184" t="s">
        <v>712</v>
      </c>
      <c r="C981" s="300">
        <v>5902367809799</v>
      </c>
    </row>
    <row r="982" spans="1:3">
      <c r="A982" s="184">
        <v>981</v>
      </c>
      <c r="B982" s="184" t="s">
        <v>711</v>
      </c>
      <c r="C982" s="300">
        <v>5902367809805</v>
      </c>
    </row>
    <row r="983" spans="1:3">
      <c r="A983" s="184">
        <v>982</v>
      </c>
      <c r="B983" s="184" t="s">
        <v>710</v>
      </c>
      <c r="C983" s="300">
        <v>5902367809812</v>
      </c>
    </row>
    <row r="984" spans="1:3">
      <c r="A984" s="184">
        <v>983</v>
      </c>
      <c r="B984" s="184" t="s">
        <v>639</v>
      </c>
      <c r="C984" s="300">
        <v>5902367809829</v>
      </c>
    </row>
    <row r="985" spans="1:3">
      <c r="A985" s="184">
        <v>984</v>
      </c>
      <c r="B985" s="184" t="s">
        <v>638</v>
      </c>
      <c r="C985" s="300">
        <v>5902367809836</v>
      </c>
    </row>
    <row r="986" spans="1:3">
      <c r="A986" s="184">
        <v>985</v>
      </c>
      <c r="B986" s="184" t="s">
        <v>637</v>
      </c>
      <c r="C986" s="300">
        <v>5902367809843</v>
      </c>
    </row>
    <row r="987" spans="1:3">
      <c r="A987" s="184">
        <v>986</v>
      </c>
      <c r="B987" s="184" t="s">
        <v>636</v>
      </c>
      <c r="C987" s="300">
        <v>5902367809850</v>
      </c>
    </row>
    <row r="988" spans="1:3">
      <c r="A988" s="184">
        <v>987</v>
      </c>
      <c r="B988" s="184" t="s">
        <v>635</v>
      </c>
      <c r="C988" s="300">
        <v>5902367809867</v>
      </c>
    </row>
    <row r="989" spans="1:3">
      <c r="A989" s="184">
        <v>988</v>
      </c>
      <c r="B989" s="184" t="s">
        <v>634</v>
      </c>
      <c r="C989" s="300">
        <v>5902367809874</v>
      </c>
    </row>
    <row r="990" spans="1:3">
      <c r="A990" s="184">
        <v>989</v>
      </c>
      <c r="B990" s="184" t="s">
        <v>633</v>
      </c>
      <c r="C990" s="300">
        <v>5902367809881</v>
      </c>
    </row>
    <row r="991" spans="1:3">
      <c r="A991" s="184">
        <v>990</v>
      </c>
      <c r="B991" s="184" t="s">
        <v>632</v>
      </c>
      <c r="C991" s="300">
        <v>5902367809898</v>
      </c>
    </row>
    <row r="992" spans="1:3">
      <c r="A992" s="184">
        <v>991</v>
      </c>
      <c r="B992" s="184" t="s">
        <v>631</v>
      </c>
      <c r="C992" s="300">
        <v>5902367809904</v>
      </c>
    </row>
    <row r="993" spans="1:3">
      <c r="A993" s="184">
        <v>992</v>
      </c>
      <c r="B993" s="184" t="s">
        <v>630</v>
      </c>
      <c r="C993" s="300">
        <v>5902367809911</v>
      </c>
    </row>
    <row r="994" spans="1:3">
      <c r="A994" s="184">
        <v>993</v>
      </c>
      <c r="B994" s="184" t="s">
        <v>559</v>
      </c>
      <c r="C994" s="300">
        <v>5902367809928</v>
      </c>
    </row>
    <row r="995" spans="1:3">
      <c r="A995" s="184">
        <v>994</v>
      </c>
      <c r="B995" s="184" t="s">
        <v>558</v>
      </c>
      <c r="C995" s="300">
        <v>5902367809935</v>
      </c>
    </row>
    <row r="996" spans="1:3">
      <c r="A996" s="184">
        <v>995</v>
      </c>
      <c r="B996" s="184" t="s">
        <v>557</v>
      </c>
      <c r="C996" s="300">
        <v>5902367809942</v>
      </c>
    </row>
    <row r="997" spans="1:3">
      <c r="A997" s="184">
        <v>996</v>
      </c>
      <c r="B997" s="184" t="s">
        <v>556</v>
      </c>
      <c r="C997" s="300">
        <v>5902367809959</v>
      </c>
    </row>
    <row r="998" spans="1:3">
      <c r="A998" s="184">
        <v>997</v>
      </c>
      <c r="B998" s="184" t="s">
        <v>555</v>
      </c>
      <c r="C998" s="300">
        <v>5902367809966</v>
      </c>
    </row>
    <row r="999" spans="1:3">
      <c r="A999" s="184">
        <v>998</v>
      </c>
      <c r="B999" s="184" t="s">
        <v>554</v>
      </c>
      <c r="C999" s="300">
        <v>5902367809973</v>
      </c>
    </row>
    <row r="1000" spans="1:3">
      <c r="A1000" s="184">
        <v>999</v>
      </c>
      <c r="B1000" s="184" t="s">
        <v>553</v>
      </c>
      <c r="C1000" s="300">
        <v>5902367809980</v>
      </c>
    </row>
    <row r="1001" spans="1:3">
      <c r="A1001" s="184">
        <v>1000</v>
      </c>
      <c r="B1001" s="184" t="s">
        <v>552</v>
      </c>
      <c r="C1001" s="300">
        <v>5902367809997</v>
      </c>
    </row>
    <row r="1002" spans="1:3">
      <c r="A1002" s="184">
        <v>1001</v>
      </c>
      <c r="B1002" s="184" t="s">
        <v>551</v>
      </c>
      <c r="C1002" s="300">
        <v>5902367810009</v>
      </c>
    </row>
    <row r="1003" spans="1:3">
      <c r="A1003" s="184">
        <v>1002</v>
      </c>
      <c r="B1003" s="184" t="s">
        <v>550</v>
      </c>
      <c r="C1003" s="300">
        <v>5902367810016</v>
      </c>
    </row>
    <row r="1004" spans="1:3">
      <c r="A1004" s="184">
        <v>1003</v>
      </c>
      <c r="B1004" s="184" t="s">
        <v>2971</v>
      </c>
      <c r="C1004" s="300">
        <v>5902367810023</v>
      </c>
    </row>
    <row r="1005" spans="1:3">
      <c r="A1005" s="184">
        <v>1004</v>
      </c>
      <c r="B1005" s="184" t="s">
        <v>2972</v>
      </c>
      <c r="C1005" s="300">
        <v>5902367810030</v>
      </c>
    </row>
    <row r="1006" spans="1:3">
      <c r="A1006" s="184">
        <v>1005</v>
      </c>
      <c r="B1006" s="184" t="s">
        <v>2973</v>
      </c>
      <c r="C1006" s="300">
        <v>5902367810047</v>
      </c>
    </row>
    <row r="1007" spans="1:3">
      <c r="A1007" s="184">
        <v>1006</v>
      </c>
      <c r="B1007" s="184" t="s">
        <v>2974</v>
      </c>
      <c r="C1007" s="300">
        <v>5902367810054</v>
      </c>
    </row>
    <row r="1008" spans="1:3">
      <c r="A1008" s="184">
        <v>1007</v>
      </c>
      <c r="B1008" s="184" t="s">
        <v>2975</v>
      </c>
      <c r="C1008" s="300">
        <v>5902367810061</v>
      </c>
    </row>
    <row r="1009" spans="1:3">
      <c r="A1009" s="184">
        <v>1008</v>
      </c>
      <c r="B1009" s="184" t="s">
        <v>2976</v>
      </c>
      <c r="C1009" s="300">
        <v>5902367810078</v>
      </c>
    </row>
    <row r="1010" spans="1:3">
      <c r="A1010" s="184">
        <v>1009</v>
      </c>
      <c r="B1010" s="184" t="s">
        <v>2977</v>
      </c>
      <c r="C1010" s="300">
        <v>5902367810085</v>
      </c>
    </row>
    <row r="1011" spans="1:3">
      <c r="A1011" s="184">
        <v>1010</v>
      </c>
      <c r="B1011" s="184" t="s">
        <v>2978</v>
      </c>
      <c r="C1011" s="300">
        <v>5902367810092</v>
      </c>
    </row>
    <row r="1012" spans="1:3">
      <c r="A1012" s="184">
        <v>1011</v>
      </c>
      <c r="B1012" s="184" t="s">
        <v>2979</v>
      </c>
      <c r="C1012" s="300">
        <v>5902367810108</v>
      </c>
    </row>
    <row r="1013" spans="1:3">
      <c r="A1013" s="184">
        <v>1012</v>
      </c>
      <c r="B1013" s="184" t="s">
        <v>2980</v>
      </c>
      <c r="C1013" s="300">
        <v>5902367810115</v>
      </c>
    </row>
    <row r="1014" spans="1:3">
      <c r="A1014" s="184">
        <v>1013</v>
      </c>
      <c r="B1014" s="184" t="s">
        <v>1589</v>
      </c>
      <c r="C1014" s="300">
        <v>5902367810122</v>
      </c>
    </row>
    <row r="1015" spans="1:3">
      <c r="A1015" s="184">
        <v>1014</v>
      </c>
      <c r="B1015" s="184" t="s">
        <v>1588</v>
      </c>
      <c r="C1015" s="300">
        <v>5902367810139</v>
      </c>
    </row>
    <row r="1016" spans="1:3">
      <c r="A1016" s="184">
        <v>1015</v>
      </c>
      <c r="B1016" s="184" t="s">
        <v>1587</v>
      </c>
      <c r="C1016" s="300">
        <v>5902367810146</v>
      </c>
    </row>
    <row r="1017" spans="1:3">
      <c r="A1017" s="184">
        <v>1016</v>
      </c>
      <c r="B1017" s="184" t="s">
        <v>1586</v>
      </c>
      <c r="C1017" s="300">
        <v>5902367810153</v>
      </c>
    </row>
    <row r="1018" spans="1:3">
      <c r="A1018" s="184">
        <v>1017</v>
      </c>
      <c r="B1018" s="184" t="s">
        <v>1585</v>
      </c>
      <c r="C1018" s="300">
        <v>5902367810160</v>
      </c>
    </row>
    <row r="1019" spans="1:3">
      <c r="A1019" s="184">
        <v>1018</v>
      </c>
      <c r="B1019" s="184" t="s">
        <v>1584</v>
      </c>
      <c r="C1019" s="300">
        <v>5902367810177</v>
      </c>
    </row>
    <row r="1020" spans="1:3">
      <c r="A1020" s="184">
        <v>1019</v>
      </c>
      <c r="B1020" s="184" t="s">
        <v>1583</v>
      </c>
      <c r="C1020" s="300">
        <v>5902367810184</v>
      </c>
    </row>
    <row r="1021" spans="1:3">
      <c r="A1021" s="184">
        <v>1020</v>
      </c>
      <c r="B1021" s="184" t="s">
        <v>1582</v>
      </c>
      <c r="C1021" s="300">
        <v>5902367810191</v>
      </c>
    </row>
    <row r="1022" spans="1:3">
      <c r="A1022" s="184">
        <v>1021</v>
      </c>
      <c r="B1022" s="184" t="s">
        <v>1581</v>
      </c>
      <c r="C1022" s="300">
        <v>5902367810207</v>
      </c>
    </row>
    <row r="1023" spans="1:3">
      <c r="A1023" s="184">
        <v>1022</v>
      </c>
      <c r="B1023" s="184" t="s">
        <v>1580</v>
      </c>
      <c r="C1023" s="300">
        <v>5902367810214</v>
      </c>
    </row>
    <row r="1024" spans="1:3">
      <c r="A1024" s="184">
        <v>1023</v>
      </c>
      <c r="B1024" s="184" t="s">
        <v>1509</v>
      </c>
      <c r="C1024" s="300">
        <v>5902367810221</v>
      </c>
    </row>
    <row r="1025" spans="1:3">
      <c r="A1025" s="184">
        <v>1024</v>
      </c>
      <c r="B1025" s="184" t="s">
        <v>1508</v>
      </c>
      <c r="C1025" s="300">
        <v>5902367810238</v>
      </c>
    </row>
    <row r="1026" spans="1:3">
      <c r="A1026" s="184">
        <v>1025</v>
      </c>
      <c r="B1026" s="184" t="s">
        <v>1507</v>
      </c>
      <c r="C1026" s="300">
        <v>5902367810245</v>
      </c>
    </row>
    <row r="1027" spans="1:3">
      <c r="A1027" s="184">
        <v>1026</v>
      </c>
      <c r="B1027" s="184" t="s">
        <v>1506</v>
      </c>
      <c r="C1027" s="300">
        <v>5902367810252</v>
      </c>
    </row>
    <row r="1028" spans="1:3">
      <c r="A1028" s="184">
        <v>1027</v>
      </c>
      <c r="B1028" s="184" t="s">
        <v>1505</v>
      </c>
      <c r="C1028" s="300">
        <v>5902367810269</v>
      </c>
    </row>
    <row r="1029" spans="1:3">
      <c r="A1029" s="184">
        <v>1028</v>
      </c>
      <c r="B1029" s="184" t="s">
        <v>1504</v>
      </c>
      <c r="C1029" s="300">
        <v>5902367810276</v>
      </c>
    </row>
    <row r="1030" spans="1:3">
      <c r="A1030" s="184">
        <v>1029</v>
      </c>
      <c r="B1030" s="184" t="s">
        <v>1503</v>
      </c>
      <c r="C1030" s="300">
        <v>5902367810283</v>
      </c>
    </row>
    <row r="1031" spans="1:3">
      <c r="A1031" s="184">
        <v>1030</v>
      </c>
      <c r="B1031" s="184" t="s">
        <v>1502</v>
      </c>
      <c r="C1031" s="300">
        <v>5902367810290</v>
      </c>
    </row>
    <row r="1032" spans="1:3">
      <c r="A1032" s="184">
        <v>1031</v>
      </c>
      <c r="B1032" s="184" t="s">
        <v>1501</v>
      </c>
      <c r="C1032" s="300">
        <v>5902367810306</v>
      </c>
    </row>
    <row r="1033" spans="1:3">
      <c r="A1033" s="184">
        <v>1032</v>
      </c>
      <c r="B1033" s="184" t="s">
        <v>1500</v>
      </c>
      <c r="C1033" s="300">
        <v>5902367810313</v>
      </c>
    </row>
    <row r="1034" spans="1:3">
      <c r="A1034" s="184">
        <v>1033</v>
      </c>
      <c r="B1034" s="184" t="s">
        <v>1429</v>
      </c>
      <c r="C1034" s="300">
        <v>5902367810320</v>
      </c>
    </row>
    <row r="1035" spans="1:3">
      <c r="A1035" s="184">
        <v>1034</v>
      </c>
      <c r="B1035" s="184" t="s">
        <v>1428</v>
      </c>
      <c r="C1035" s="300">
        <v>5902367810337</v>
      </c>
    </row>
    <row r="1036" spans="1:3">
      <c r="A1036" s="184">
        <v>1035</v>
      </c>
      <c r="B1036" s="184" t="s">
        <v>1427</v>
      </c>
      <c r="C1036" s="300">
        <v>5902367810344</v>
      </c>
    </row>
    <row r="1037" spans="1:3">
      <c r="A1037" s="184">
        <v>1036</v>
      </c>
      <c r="B1037" s="184" t="s">
        <v>1426</v>
      </c>
      <c r="C1037" s="300">
        <v>5902367810351</v>
      </c>
    </row>
    <row r="1038" spans="1:3">
      <c r="A1038" s="184">
        <v>1037</v>
      </c>
      <c r="B1038" s="184" t="s">
        <v>1425</v>
      </c>
      <c r="C1038" s="300">
        <v>5902367810368</v>
      </c>
    </row>
    <row r="1039" spans="1:3">
      <c r="A1039" s="184">
        <v>1038</v>
      </c>
      <c r="B1039" s="184" t="s">
        <v>1424</v>
      </c>
      <c r="C1039" s="300">
        <v>5902367810375</v>
      </c>
    </row>
    <row r="1040" spans="1:3">
      <c r="A1040" s="184">
        <v>1039</v>
      </c>
      <c r="B1040" s="184" t="s">
        <v>1423</v>
      </c>
      <c r="C1040" s="300">
        <v>5902367810382</v>
      </c>
    </row>
    <row r="1041" spans="1:3">
      <c r="A1041" s="184">
        <v>1040</v>
      </c>
      <c r="B1041" s="184" t="s">
        <v>1422</v>
      </c>
      <c r="C1041" s="300">
        <v>5902367810399</v>
      </c>
    </row>
    <row r="1042" spans="1:3">
      <c r="A1042" s="184">
        <v>1041</v>
      </c>
      <c r="B1042" s="184" t="s">
        <v>1421</v>
      </c>
      <c r="C1042" s="300">
        <v>5902367810405</v>
      </c>
    </row>
    <row r="1043" spans="1:3">
      <c r="A1043" s="184">
        <v>1042</v>
      </c>
      <c r="B1043" s="184" t="s">
        <v>1420</v>
      </c>
      <c r="C1043" s="300">
        <v>5902367810412</v>
      </c>
    </row>
    <row r="1044" spans="1:3">
      <c r="A1044" s="184">
        <v>1043</v>
      </c>
      <c r="B1044" s="184" t="s">
        <v>1349</v>
      </c>
      <c r="C1044" s="300">
        <v>5902367810429</v>
      </c>
    </row>
    <row r="1045" spans="1:3">
      <c r="A1045" s="184">
        <v>1044</v>
      </c>
      <c r="B1045" s="184" t="s">
        <v>1348</v>
      </c>
      <c r="C1045" s="300">
        <v>5902367810436</v>
      </c>
    </row>
    <row r="1046" spans="1:3">
      <c r="A1046" s="184">
        <v>1045</v>
      </c>
      <c r="B1046" s="184" t="s">
        <v>1347</v>
      </c>
      <c r="C1046" s="300">
        <v>5902367810443</v>
      </c>
    </row>
    <row r="1047" spans="1:3">
      <c r="A1047" s="184">
        <v>1046</v>
      </c>
      <c r="B1047" s="184" t="s">
        <v>1346</v>
      </c>
      <c r="C1047" s="300">
        <v>5902367810450</v>
      </c>
    </row>
    <row r="1048" spans="1:3">
      <c r="A1048" s="184">
        <v>1047</v>
      </c>
      <c r="B1048" s="184" t="s">
        <v>1345</v>
      </c>
      <c r="C1048" s="300">
        <v>5902367810467</v>
      </c>
    </row>
    <row r="1049" spans="1:3">
      <c r="A1049" s="184">
        <v>1048</v>
      </c>
      <c r="B1049" s="184" t="s">
        <v>1344</v>
      </c>
      <c r="C1049" s="300">
        <v>5902367810474</v>
      </c>
    </row>
    <row r="1050" spans="1:3">
      <c r="A1050" s="184">
        <v>1049</v>
      </c>
      <c r="B1050" s="184" t="s">
        <v>1343</v>
      </c>
      <c r="C1050" s="300">
        <v>5902367810481</v>
      </c>
    </row>
    <row r="1051" spans="1:3">
      <c r="A1051" s="184">
        <v>1050</v>
      </c>
      <c r="B1051" s="184" t="s">
        <v>1342</v>
      </c>
      <c r="C1051" s="300">
        <v>5902367810498</v>
      </c>
    </row>
    <row r="1052" spans="1:3">
      <c r="A1052" s="184">
        <v>1051</v>
      </c>
      <c r="B1052" s="184" t="s">
        <v>1341</v>
      </c>
      <c r="C1052" s="300">
        <v>5902367810504</v>
      </c>
    </row>
    <row r="1053" spans="1:3">
      <c r="A1053" s="184">
        <v>1052</v>
      </c>
      <c r="B1053" s="184" t="s">
        <v>1340</v>
      </c>
      <c r="C1053" s="300">
        <v>5902367810511</v>
      </c>
    </row>
    <row r="1054" spans="1:3">
      <c r="A1054" s="184">
        <v>1053</v>
      </c>
      <c r="B1054" s="184" t="s">
        <v>1269</v>
      </c>
      <c r="C1054" s="300">
        <v>5902367810528</v>
      </c>
    </row>
    <row r="1055" spans="1:3">
      <c r="A1055" s="184">
        <v>1054</v>
      </c>
      <c r="B1055" s="184" t="s">
        <v>1268</v>
      </c>
      <c r="C1055" s="300">
        <v>5902367810535</v>
      </c>
    </row>
    <row r="1056" spans="1:3">
      <c r="A1056" s="184">
        <v>1055</v>
      </c>
      <c r="B1056" s="184" t="s">
        <v>1267</v>
      </c>
      <c r="C1056" s="300">
        <v>5902367810542</v>
      </c>
    </row>
    <row r="1057" spans="1:3">
      <c r="A1057" s="184">
        <v>1056</v>
      </c>
      <c r="B1057" s="184" t="s">
        <v>1266</v>
      </c>
      <c r="C1057" s="300">
        <v>5902367810559</v>
      </c>
    </row>
    <row r="1058" spans="1:3">
      <c r="A1058" s="184">
        <v>1057</v>
      </c>
      <c r="B1058" s="184" t="s">
        <v>1265</v>
      </c>
      <c r="C1058" s="300">
        <v>5902367810566</v>
      </c>
    </row>
    <row r="1059" spans="1:3">
      <c r="A1059" s="184">
        <v>1058</v>
      </c>
      <c r="B1059" s="184" t="s">
        <v>1264</v>
      </c>
      <c r="C1059" s="300">
        <v>5902367810573</v>
      </c>
    </row>
    <row r="1060" spans="1:3">
      <c r="A1060" s="184">
        <v>1059</v>
      </c>
      <c r="B1060" s="184" t="s">
        <v>1263</v>
      </c>
      <c r="C1060" s="300">
        <v>5902367810580</v>
      </c>
    </row>
    <row r="1061" spans="1:3">
      <c r="A1061" s="184">
        <v>1060</v>
      </c>
      <c r="B1061" s="184" t="s">
        <v>1262</v>
      </c>
      <c r="C1061" s="300">
        <v>5902367810597</v>
      </c>
    </row>
    <row r="1062" spans="1:3">
      <c r="A1062" s="184">
        <v>1061</v>
      </c>
      <c r="B1062" s="184" t="s">
        <v>1261</v>
      </c>
      <c r="C1062" s="300">
        <v>5902367810603</v>
      </c>
    </row>
    <row r="1063" spans="1:3">
      <c r="A1063" s="184">
        <v>1062</v>
      </c>
      <c r="B1063" s="184" t="s">
        <v>1260</v>
      </c>
      <c r="C1063" s="300">
        <v>5902367810610</v>
      </c>
    </row>
    <row r="1064" spans="1:3">
      <c r="A1064" s="184">
        <v>1063</v>
      </c>
      <c r="B1064" s="184" t="s">
        <v>1189</v>
      </c>
      <c r="C1064" s="300">
        <v>5902367810627</v>
      </c>
    </row>
    <row r="1065" spans="1:3">
      <c r="A1065" s="184">
        <v>1064</v>
      </c>
      <c r="B1065" s="184" t="s">
        <v>1188</v>
      </c>
      <c r="C1065" s="300">
        <v>5902367810634</v>
      </c>
    </row>
    <row r="1066" spans="1:3">
      <c r="A1066" s="184">
        <v>1065</v>
      </c>
      <c r="B1066" s="184" t="s">
        <v>1187</v>
      </c>
      <c r="C1066" s="300">
        <v>5902367810641</v>
      </c>
    </row>
    <row r="1067" spans="1:3">
      <c r="A1067" s="184">
        <v>1066</v>
      </c>
      <c r="B1067" s="184" t="s">
        <v>1186</v>
      </c>
      <c r="C1067" s="300">
        <v>5902367810658</v>
      </c>
    </row>
    <row r="1068" spans="1:3">
      <c r="A1068" s="184">
        <v>1067</v>
      </c>
      <c r="B1068" s="184" t="s">
        <v>1185</v>
      </c>
      <c r="C1068" s="300">
        <v>5902367810665</v>
      </c>
    </row>
    <row r="1069" spans="1:3">
      <c r="A1069" s="184">
        <v>1068</v>
      </c>
      <c r="B1069" s="184" t="s">
        <v>1184</v>
      </c>
      <c r="C1069" s="300">
        <v>5902367810672</v>
      </c>
    </row>
    <row r="1070" spans="1:3">
      <c r="A1070" s="184">
        <v>1069</v>
      </c>
      <c r="B1070" s="184" t="s">
        <v>1183</v>
      </c>
      <c r="C1070" s="300">
        <v>5902367810689</v>
      </c>
    </row>
    <row r="1071" spans="1:3">
      <c r="A1071" s="184">
        <v>1070</v>
      </c>
      <c r="B1071" s="184" t="s">
        <v>1182</v>
      </c>
      <c r="C1071" s="300">
        <v>5902367810696</v>
      </c>
    </row>
    <row r="1072" spans="1:3">
      <c r="A1072" s="184">
        <v>1071</v>
      </c>
      <c r="B1072" s="184" t="s">
        <v>1181</v>
      </c>
      <c r="C1072" s="300">
        <v>5902367810702</v>
      </c>
    </row>
    <row r="1073" spans="1:3">
      <c r="A1073" s="184">
        <v>1072</v>
      </c>
      <c r="B1073" s="184" t="s">
        <v>1180</v>
      </c>
      <c r="C1073" s="300">
        <v>5902367810719</v>
      </c>
    </row>
    <row r="1074" spans="1:3">
      <c r="A1074" s="184">
        <v>1073</v>
      </c>
      <c r="B1074" s="184" t="s">
        <v>1109</v>
      </c>
      <c r="C1074" s="300">
        <v>5902367810726</v>
      </c>
    </row>
    <row r="1075" spans="1:3">
      <c r="A1075" s="184">
        <v>1074</v>
      </c>
      <c r="B1075" s="184" t="s">
        <v>1108</v>
      </c>
      <c r="C1075" s="300">
        <v>5902367810733</v>
      </c>
    </row>
    <row r="1076" spans="1:3">
      <c r="A1076" s="184">
        <v>1075</v>
      </c>
      <c r="B1076" s="184" t="s">
        <v>1107</v>
      </c>
      <c r="C1076" s="300">
        <v>5902367810740</v>
      </c>
    </row>
    <row r="1077" spans="1:3">
      <c r="A1077" s="184">
        <v>1076</v>
      </c>
      <c r="B1077" s="184" t="s">
        <v>1106</v>
      </c>
      <c r="C1077" s="300">
        <v>5902367810757</v>
      </c>
    </row>
    <row r="1078" spans="1:3">
      <c r="A1078" s="184">
        <v>1077</v>
      </c>
      <c r="B1078" s="184" t="s">
        <v>1105</v>
      </c>
      <c r="C1078" s="300">
        <v>5902367810764</v>
      </c>
    </row>
    <row r="1079" spans="1:3">
      <c r="A1079" s="184">
        <v>1078</v>
      </c>
      <c r="B1079" s="184" t="s">
        <v>1104</v>
      </c>
      <c r="C1079" s="300">
        <v>5902367810771</v>
      </c>
    </row>
    <row r="1080" spans="1:3">
      <c r="A1080" s="184">
        <v>1079</v>
      </c>
      <c r="B1080" s="184" t="s">
        <v>1103</v>
      </c>
      <c r="C1080" s="300">
        <v>5902367810788</v>
      </c>
    </row>
    <row r="1081" spans="1:3">
      <c r="A1081" s="184">
        <v>1080</v>
      </c>
      <c r="B1081" s="184" t="s">
        <v>1102</v>
      </c>
      <c r="C1081" s="300">
        <v>5902367810795</v>
      </c>
    </row>
    <row r="1082" spans="1:3">
      <c r="A1082" s="184">
        <v>1081</v>
      </c>
      <c r="B1082" s="184" t="s">
        <v>1101</v>
      </c>
      <c r="C1082" s="300">
        <v>5902367810801</v>
      </c>
    </row>
    <row r="1083" spans="1:3">
      <c r="A1083" s="184">
        <v>1082</v>
      </c>
      <c r="B1083" s="184" t="s">
        <v>1100</v>
      </c>
      <c r="C1083" s="300">
        <v>5902367810818</v>
      </c>
    </row>
    <row r="1084" spans="1:3">
      <c r="A1084" s="184">
        <v>1083</v>
      </c>
      <c r="B1084" s="184" t="s">
        <v>1029</v>
      </c>
      <c r="C1084" s="300">
        <v>5902367810825</v>
      </c>
    </row>
    <row r="1085" spans="1:3">
      <c r="A1085" s="184">
        <v>1084</v>
      </c>
      <c r="B1085" s="184" t="s">
        <v>1028</v>
      </c>
      <c r="C1085" s="300">
        <v>5902367810832</v>
      </c>
    </row>
    <row r="1086" spans="1:3">
      <c r="A1086" s="184">
        <v>1085</v>
      </c>
      <c r="B1086" s="184" t="s">
        <v>1027</v>
      </c>
      <c r="C1086" s="300">
        <v>5902367810849</v>
      </c>
    </row>
    <row r="1087" spans="1:3">
      <c r="A1087" s="184">
        <v>1086</v>
      </c>
      <c r="B1087" s="184" t="s">
        <v>1026</v>
      </c>
      <c r="C1087" s="300">
        <v>5902367810856</v>
      </c>
    </row>
    <row r="1088" spans="1:3">
      <c r="A1088" s="184">
        <v>1087</v>
      </c>
      <c r="B1088" s="184" t="s">
        <v>1025</v>
      </c>
      <c r="C1088" s="300">
        <v>5902367810863</v>
      </c>
    </row>
    <row r="1089" spans="1:3">
      <c r="A1089" s="184">
        <v>1088</v>
      </c>
      <c r="B1089" s="184" t="s">
        <v>1024</v>
      </c>
      <c r="C1089" s="300">
        <v>5902367810870</v>
      </c>
    </row>
    <row r="1090" spans="1:3">
      <c r="A1090" s="184">
        <v>1089</v>
      </c>
      <c r="B1090" s="184" t="s">
        <v>1023</v>
      </c>
      <c r="C1090" s="300">
        <v>5902367810887</v>
      </c>
    </row>
    <row r="1091" spans="1:3">
      <c r="A1091" s="184">
        <v>1090</v>
      </c>
      <c r="B1091" s="184" t="s">
        <v>1022</v>
      </c>
      <c r="C1091" s="300">
        <v>5902367810894</v>
      </c>
    </row>
    <row r="1092" spans="1:3">
      <c r="A1092" s="184">
        <v>1091</v>
      </c>
      <c r="B1092" s="184" t="s">
        <v>1021</v>
      </c>
      <c r="C1092" s="300">
        <v>5902367810900</v>
      </c>
    </row>
    <row r="1093" spans="1:3">
      <c r="A1093" s="184">
        <v>1092</v>
      </c>
      <c r="B1093" s="184" t="s">
        <v>1020</v>
      </c>
      <c r="C1093" s="300">
        <v>5902367810917</v>
      </c>
    </row>
    <row r="1094" spans="1:3">
      <c r="A1094" s="184">
        <v>1093</v>
      </c>
      <c r="B1094" s="184" t="s">
        <v>949</v>
      </c>
      <c r="C1094" s="300">
        <v>5902367810924</v>
      </c>
    </row>
    <row r="1095" spans="1:3">
      <c r="A1095" s="184">
        <v>1094</v>
      </c>
      <c r="B1095" s="184" t="s">
        <v>948</v>
      </c>
      <c r="C1095" s="300">
        <v>5902367810931</v>
      </c>
    </row>
    <row r="1096" spans="1:3">
      <c r="A1096" s="184">
        <v>1095</v>
      </c>
      <c r="B1096" s="184" t="s">
        <v>947</v>
      </c>
      <c r="C1096" s="300">
        <v>5902367810948</v>
      </c>
    </row>
    <row r="1097" spans="1:3">
      <c r="A1097" s="184">
        <v>1096</v>
      </c>
      <c r="B1097" s="184" t="s">
        <v>946</v>
      </c>
      <c r="C1097" s="300">
        <v>5902367810955</v>
      </c>
    </row>
    <row r="1098" spans="1:3">
      <c r="A1098" s="184">
        <v>1097</v>
      </c>
      <c r="B1098" s="184" t="s">
        <v>945</v>
      </c>
      <c r="C1098" s="300">
        <v>5902367810962</v>
      </c>
    </row>
    <row r="1099" spans="1:3">
      <c r="A1099" s="184">
        <v>1098</v>
      </c>
      <c r="B1099" s="184" t="s">
        <v>944</v>
      </c>
      <c r="C1099" s="300">
        <v>5902367810979</v>
      </c>
    </row>
    <row r="1100" spans="1:3">
      <c r="A1100" s="184">
        <v>1099</v>
      </c>
      <c r="B1100" s="184" t="s">
        <v>943</v>
      </c>
      <c r="C1100" s="300">
        <v>5902367810986</v>
      </c>
    </row>
    <row r="1101" spans="1:3">
      <c r="A1101" s="184">
        <v>1100</v>
      </c>
      <c r="B1101" s="184" t="s">
        <v>942</v>
      </c>
      <c r="C1101" s="300">
        <v>5902367810993</v>
      </c>
    </row>
    <row r="1102" spans="1:3">
      <c r="A1102" s="184">
        <v>1101</v>
      </c>
      <c r="B1102" s="184" t="s">
        <v>941</v>
      </c>
      <c r="C1102" s="300">
        <v>5902367811006</v>
      </c>
    </row>
    <row r="1103" spans="1:3">
      <c r="A1103" s="184">
        <v>1102</v>
      </c>
      <c r="B1103" s="184" t="s">
        <v>940</v>
      </c>
      <c r="C1103" s="300">
        <v>5902367811013</v>
      </c>
    </row>
    <row r="1104" spans="1:3">
      <c r="A1104" s="184">
        <v>1103</v>
      </c>
      <c r="B1104" s="184" t="s">
        <v>869</v>
      </c>
      <c r="C1104" s="300">
        <v>5902367811020</v>
      </c>
    </row>
    <row r="1105" spans="1:3">
      <c r="A1105" s="184">
        <v>1104</v>
      </c>
      <c r="B1105" s="184" t="s">
        <v>868</v>
      </c>
      <c r="C1105" s="300">
        <v>5902367811037</v>
      </c>
    </row>
    <row r="1106" spans="1:3">
      <c r="A1106" s="184">
        <v>1105</v>
      </c>
      <c r="B1106" s="184" t="s">
        <v>867</v>
      </c>
      <c r="C1106" s="300">
        <v>5902367811044</v>
      </c>
    </row>
    <row r="1107" spans="1:3">
      <c r="A1107" s="184">
        <v>1106</v>
      </c>
      <c r="B1107" s="184" t="s">
        <v>866</v>
      </c>
      <c r="C1107" s="300">
        <v>5902367811051</v>
      </c>
    </row>
    <row r="1108" spans="1:3">
      <c r="A1108" s="184">
        <v>1107</v>
      </c>
      <c r="B1108" s="184" t="s">
        <v>865</v>
      </c>
      <c r="C1108" s="300">
        <v>5902367811068</v>
      </c>
    </row>
    <row r="1109" spans="1:3">
      <c r="A1109" s="184">
        <v>1108</v>
      </c>
      <c r="B1109" s="184" t="s">
        <v>864</v>
      </c>
      <c r="C1109" s="300">
        <v>5902367811075</v>
      </c>
    </row>
    <row r="1110" spans="1:3">
      <c r="A1110" s="184">
        <v>1109</v>
      </c>
      <c r="B1110" s="184" t="s">
        <v>863</v>
      </c>
      <c r="C1110" s="300">
        <v>5902367811082</v>
      </c>
    </row>
    <row r="1111" spans="1:3">
      <c r="A1111" s="184">
        <v>1110</v>
      </c>
      <c r="B1111" s="184" t="s">
        <v>862</v>
      </c>
      <c r="C1111" s="300">
        <v>5902367811099</v>
      </c>
    </row>
    <row r="1112" spans="1:3">
      <c r="A1112" s="184">
        <v>1111</v>
      </c>
      <c r="B1112" s="184" t="s">
        <v>861</v>
      </c>
      <c r="C1112" s="300">
        <v>5902367811105</v>
      </c>
    </row>
    <row r="1113" spans="1:3">
      <c r="A1113" s="184">
        <v>1112</v>
      </c>
      <c r="B1113" s="184" t="s">
        <v>860</v>
      </c>
      <c r="C1113" s="300">
        <v>5902367811112</v>
      </c>
    </row>
    <row r="1114" spans="1:3">
      <c r="A1114" s="184">
        <v>1113</v>
      </c>
      <c r="B1114" s="184" t="s">
        <v>789</v>
      </c>
      <c r="C1114" s="300">
        <v>5902367811129</v>
      </c>
    </row>
    <row r="1115" spans="1:3">
      <c r="A1115" s="184">
        <v>1114</v>
      </c>
      <c r="B1115" s="184" t="s">
        <v>788</v>
      </c>
      <c r="C1115" s="300">
        <v>5902367811136</v>
      </c>
    </row>
    <row r="1116" spans="1:3">
      <c r="A1116" s="184">
        <v>1115</v>
      </c>
      <c r="B1116" s="184" t="s">
        <v>787</v>
      </c>
      <c r="C1116" s="300">
        <v>5902367811143</v>
      </c>
    </row>
    <row r="1117" spans="1:3">
      <c r="A1117" s="184">
        <v>1116</v>
      </c>
      <c r="B1117" s="184" t="s">
        <v>786</v>
      </c>
      <c r="C1117" s="300">
        <v>5902367811150</v>
      </c>
    </row>
    <row r="1118" spans="1:3">
      <c r="A1118" s="184">
        <v>1117</v>
      </c>
      <c r="B1118" s="184" t="s">
        <v>785</v>
      </c>
      <c r="C1118" s="300">
        <v>5902367811167</v>
      </c>
    </row>
    <row r="1119" spans="1:3">
      <c r="A1119" s="184">
        <v>1118</v>
      </c>
      <c r="B1119" s="184" t="s">
        <v>784</v>
      </c>
      <c r="C1119" s="300">
        <v>5902367811174</v>
      </c>
    </row>
    <row r="1120" spans="1:3">
      <c r="A1120" s="184">
        <v>1119</v>
      </c>
      <c r="B1120" s="184" t="s">
        <v>783</v>
      </c>
      <c r="C1120" s="300">
        <v>5902367811181</v>
      </c>
    </row>
    <row r="1121" spans="1:3">
      <c r="A1121" s="184">
        <v>1120</v>
      </c>
      <c r="B1121" s="184" t="s">
        <v>782</v>
      </c>
      <c r="C1121" s="300">
        <v>5902367811198</v>
      </c>
    </row>
    <row r="1122" spans="1:3">
      <c r="A1122" s="184">
        <v>1121</v>
      </c>
      <c r="B1122" s="184" t="s">
        <v>781</v>
      </c>
      <c r="C1122" s="300">
        <v>5902367811204</v>
      </c>
    </row>
    <row r="1123" spans="1:3">
      <c r="A1123" s="184">
        <v>1122</v>
      </c>
      <c r="B1123" s="184" t="s">
        <v>780</v>
      </c>
      <c r="C1123" s="300">
        <v>5902367811211</v>
      </c>
    </row>
    <row r="1124" spans="1:3">
      <c r="A1124" s="184">
        <v>1123</v>
      </c>
      <c r="B1124" s="184" t="s">
        <v>709</v>
      </c>
      <c r="C1124" s="300">
        <v>5902367811228</v>
      </c>
    </row>
    <row r="1125" spans="1:3">
      <c r="A1125" s="184">
        <v>1124</v>
      </c>
      <c r="B1125" s="184" t="s">
        <v>708</v>
      </c>
      <c r="C1125" s="300">
        <v>5902367811235</v>
      </c>
    </row>
    <row r="1126" spans="1:3">
      <c r="A1126" s="184">
        <v>1125</v>
      </c>
      <c r="B1126" s="184" t="s">
        <v>707</v>
      </c>
      <c r="C1126" s="300">
        <v>5902367811242</v>
      </c>
    </row>
    <row r="1127" spans="1:3">
      <c r="A1127" s="184">
        <v>1126</v>
      </c>
      <c r="B1127" s="184" t="s">
        <v>706</v>
      </c>
      <c r="C1127" s="300">
        <v>5902367811259</v>
      </c>
    </row>
    <row r="1128" spans="1:3">
      <c r="A1128" s="184">
        <v>1127</v>
      </c>
      <c r="B1128" s="184" t="s">
        <v>705</v>
      </c>
      <c r="C1128" s="300">
        <v>5902367811266</v>
      </c>
    </row>
    <row r="1129" spans="1:3">
      <c r="A1129" s="184">
        <v>1128</v>
      </c>
      <c r="B1129" s="184" t="s">
        <v>704</v>
      </c>
      <c r="C1129" s="300">
        <v>5902367811273</v>
      </c>
    </row>
    <row r="1130" spans="1:3">
      <c r="A1130" s="184">
        <v>1129</v>
      </c>
      <c r="B1130" s="184" t="s">
        <v>703</v>
      </c>
      <c r="C1130" s="300">
        <v>5902367811280</v>
      </c>
    </row>
    <row r="1131" spans="1:3">
      <c r="A1131" s="184">
        <v>1130</v>
      </c>
      <c r="B1131" s="184" t="s">
        <v>702</v>
      </c>
      <c r="C1131" s="300">
        <v>5902367811297</v>
      </c>
    </row>
    <row r="1132" spans="1:3">
      <c r="A1132" s="184">
        <v>1131</v>
      </c>
      <c r="B1132" s="184" t="s">
        <v>701</v>
      </c>
      <c r="C1132" s="300">
        <v>5902367811303</v>
      </c>
    </row>
    <row r="1133" spans="1:3">
      <c r="A1133" s="184">
        <v>1132</v>
      </c>
      <c r="B1133" s="184" t="s">
        <v>700</v>
      </c>
      <c r="C1133" s="300">
        <v>5902367811310</v>
      </c>
    </row>
    <row r="1134" spans="1:3">
      <c r="A1134" s="184">
        <v>1133</v>
      </c>
      <c r="B1134" s="184" t="s">
        <v>629</v>
      </c>
      <c r="C1134" s="300">
        <v>5902367811327</v>
      </c>
    </row>
    <row r="1135" spans="1:3">
      <c r="A1135" s="184">
        <v>1134</v>
      </c>
      <c r="B1135" s="184" t="s">
        <v>628</v>
      </c>
      <c r="C1135" s="300">
        <v>5902367811334</v>
      </c>
    </row>
    <row r="1136" spans="1:3">
      <c r="A1136" s="184">
        <v>1135</v>
      </c>
      <c r="B1136" s="184" t="s">
        <v>627</v>
      </c>
      <c r="C1136" s="300">
        <v>5902367811341</v>
      </c>
    </row>
    <row r="1137" spans="1:3">
      <c r="A1137" s="184">
        <v>1136</v>
      </c>
      <c r="B1137" s="184" t="s">
        <v>626</v>
      </c>
      <c r="C1137" s="300">
        <v>5902367811358</v>
      </c>
    </row>
    <row r="1138" spans="1:3">
      <c r="A1138" s="184">
        <v>1137</v>
      </c>
      <c r="B1138" s="184" t="s">
        <v>625</v>
      </c>
      <c r="C1138" s="300">
        <v>5902367811365</v>
      </c>
    </row>
    <row r="1139" spans="1:3">
      <c r="A1139" s="184">
        <v>1138</v>
      </c>
      <c r="B1139" s="184" t="s">
        <v>624</v>
      </c>
      <c r="C1139" s="300">
        <v>5902367811372</v>
      </c>
    </row>
    <row r="1140" spans="1:3">
      <c r="A1140" s="184">
        <v>1139</v>
      </c>
      <c r="B1140" s="184" t="s">
        <v>623</v>
      </c>
      <c r="C1140" s="300">
        <v>5902367811389</v>
      </c>
    </row>
    <row r="1141" spans="1:3">
      <c r="A1141" s="184">
        <v>1140</v>
      </c>
      <c r="B1141" s="184" t="s">
        <v>622</v>
      </c>
      <c r="C1141" s="300">
        <v>5902367811396</v>
      </c>
    </row>
    <row r="1142" spans="1:3">
      <c r="A1142" s="184">
        <v>1141</v>
      </c>
      <c r="B1142" s="184" t="s">
        <v>621</v>
      </c>
      <c r="C1142" s="300">
        <v>5902367811402</v>
      </c>
    </row>
    <row r="1143" spans="1:3">
      <c r="A1143" s="184">
        <v>1142</v>
      </c>
      <c r="B1143" s="184" t="s">
        <v>620</v>
      </c>
      <c r="C1143" s="300">
        <v>5902367811419</v>
      </c>
    </row>
    <row r="1144" spans="1:3">
      <c r="A1144" s="184">
        <v>1143</v>
      </c>
      <c r="B1144" s="184" t="s">
        <v>549</v>
      </c>
      <c r="C1144" s="300">
        <v>5902367811426</v>
      </c>
    </row>
    <row r="1145" spans="1:3">
      <c r="A1145" s="184">
        <v>1144</v>
      </c>
      <c r="B1145" s="184" t="s">
        <v>548</v>
      </c>
      <c r="C1145" s="300">
        <v>5902367811433</v>
      </c>
    </row>
    <row r="1146" spans="1:3">
      <c r="A1146" s="184">
        <v>1145</v>
      </c>
      <c r="B1146" s="184" t="s">
        <v>547</v>
      </c>
      <c r="C1146" s="300">
        <v>5902367811440</v>
      </c>
    </row>
    <row r="1147" spans="1:3">
      <c r="A1147" s="184">
        <v>1146</v>
      </c>
      <c r="B1147" s="184" t="s">
        <v>546</v>
      </c>
      <c r="C1147" s="300">
        <v>5902367811457</v>
      </c>
    </row>
    <row r="1148" spans="1:3">
      <c r="A1148" s="184">
        <v>1147</v>
      </c>
      <c r="B1148" s="184" t="s">
        <v>545</v>
      </c>
      <c r="C1148" s="300">
        <v>5902367811464</v>
      </c>
    </row>
    <row r="1149" spans="1:3">
      <c r="A1149" s="184">
        <v>1148</v>
      </c>
      <c r="B1149" s="184" t="s">
        <v>544</v>
      </c>
      <c r="C1149" s="300">
        <v>5902367811471</v>
      </c>
    </row>
    <row r="1150" spans="1:3">
      <c r="A1150" s="184">
        <v>1149</v>
      </c>
      <c r="B1150" s="184" t="s">
        <v>543</v>
      </c>
      <c r="C1150" s="300">
        <v>5902367811488</v>
      </c>
    </row>
    <row r="1151" spans="1:3">
      <c r="A1151" s="184">
        <v>1150</v>
      </c>
      <c r="B1151" s="184" t="s">
        <v>542</v>
      </c>
      <c r="C1151" s="300">
        <v>5902367811495</v>
      </c>
    </row>
    <row r="1152" spans="1:3">
      <c r="A1152" s="184">
        <v>1151</v>
      </c>
      <c r="B1152" s="184" t="s">
        <v>541</v>
      </c>
      <c r="C1152" s="300">
        <v>5902367811501</v>
      </c>
    </row>
    <row r="1153" spans="1:3">
      <c r="A1153" s="184">
        <v>1152</v>
      </c>
      <c r="B1153" s="184" t="s">
        <v>540</v>
      </c>
      <c r="C1153" s="300">
        <v>5902367811518</v>
      </c>
    </row>
    <row r="1154" spans="1:3">
      <c r="A1154" s="184">
        <v>1153</v>
      </c>
      <c r="B1154" s="184" t="s">
        <v>2981</v>
      </c>
      <c r="C1154" s="300">
        <v>5902367811525</v>
      </c>
    </row>
    <row r="1155" spans="1:3">
      <c r="A1155" s="184">
        <v>1154</v>
      </c>
      <c r="B1155" s="184" t="s">
        <v>2982</v>
      </c>
      <c r="C1155" s="300">
        <v>5902367811532</v>
      </c>
    </row>
    <row r="1156" spans="1:3">
      <c r="A1156" s="184">
        <v>1155</v>
      </c>
      <c r="B1156" s="184" t="s">
        <v>2983</v>
      </c>
      <c r="C1156" s="300">
        <v>5902367811549</v>
      </c>
    </row>
    <row r="1157" spans="1:3">
      <c r="A1157" s="184">
        <v>1156</v>
      </c>
      <c r="B1157" s="184" t="s">
        <v>2984</v>
      </c>
      <c r="C1157" s="300">
        <v>5902367811556</v>
      </c>
    </row>
    <row r="1158" spans="1:3">
      <c r="A1158" s="184">
        <v>1157</v>
      </c>
      <c r="B1158" s="184" t="s">
        <v>2985</v>
      </c>
      <c r="C1158" s="300">
        <v>5902367811563</v>
      </c>
    </row>
    <row r="1159" spans="1:3">
      <c r="A1159" s="184">
        <v>1158</v>
      </c>
      <c r="B1159" s="184" t="s">
        <v>2986</v>
      </c>
      <c r="C1159" s="300">
        <v>5902367811570</v>
      </c>
    </row>
    <row r="1160" spans="1:3">
      <c r="A1160" s="184">
        <v>1159</v>
      </c>
      <c r="B1160" s="184" t="s">
        <v>2987</v>
      </c>
      <c r="C1160" s="300">
        <v>5902367811587</v>
      </c>
    </row>
    <row r="1161" spans="1:3">
      <c r="A1161" s="184">
        <v>1160</v>
      </c>
      <c r="B1161" s="184" t="s">
        <v>2988</v>
      </c>
      <c r="C1161" s="300">
        <v>5902367811594</v>
      </c>
    </row>
    <row r="1162" spans="1:3">
      <c r="A1162" s="184">
        <v>1161</v>
      </c>
      <c r="B1162" s="184" t="s">
        <v>2989</v>
      </c>
      <c r="C1162" s="300">
        <v>5902367811600</v>
      </c>
    </row>
    <row r="1163" spans="1:3">
      <c r="A1163" s="184">
        <v>1162</v>
      </c>
      <c r="B1163" s="184" t="s">
        <v>2990</v>
      </c>
      <c r="C1163" s="300">
        <v>5902367811617</v>
      </c>
    </row>
    <row r="1164" spans="1:3">
      <c r="A1164" s="184">
        <v>1163</v>
      </c>
      <c r="B1164" s="184" t="s">
        <v>1579</v>
      </c>
      <c r="C1164" s="300">
        <v>5902367811624</v>
      </c>
    </row>
    <row r="1165" spans="1:3">
      <c r="A1165" s="184">
        <v>1164</v>
      </c>
      <c r="B1165" s="184" t="s">
        <v>1578</v>
      </c>
      <c r="C1165" s="300">
        <v>5902367811631</v>
      </c>
    </row>
    <row r="1166" spans="1:3">
      <c r="A1166" s="184">
        <v>1165</v>
      </c>
      <c r="B1166" s="184" t="s">
        <v>1577</v>
      </c>
      <c r="C1166" s="300">
        <v>5902367811648</v>
      </c>
    </row>
    <row r="1167" spans="1:3">
      <c r="A1167" s="184">
        <v>1166</v>
      </c>
      <c r="B1167" s="184" t="s">
        <v>1576</v>
      </c>
      <c r="C1167" s="300">
        <v>5902367811655</v>
      </c>
    </row>
    <row r="1168" spans="1:3">
      <c r="A1168" s="184">
        <v>1167</v>
      </c>
      <c r="B1168" s="184" t="s">
        <v>1575</v>
      </c>
      <c r="C1168" s="300">
        <v>5902367811662</v>
      </c>
    </row>
    <row r="1169" spans="1:3">
      <c r="A1169" s="184">
        <v>1168</v>
      </c>
      <c r="B1169" s="184" t="s">
        <v>1574</v>
      </c>
      <c r="C1169" s="300">
        <v>5902367811679</v>
      </c>
    </row>
    <row r="1170" spans="1:3">
      <c r="A1170" s="184">
        <v>1169</v>
      </c>
      <c r="B1170" s="184" t="s">
        <v>1573</v>
      </c>
      <c r="C1170" s="300">
        <v>5902367811686</v>
      </c>
    </row>
    <row r="1171" spans="1:3">
      <c r="A1171" s="184">
        <v>1170</v>
      </c>
      <c r="B1171" s="184" t="s">
        <v>1572</v>
      </c>
      <c r="C1171" s="300">
        <v>5902367811693</v>
      </c>
    </row>
    <row r="1172" spans="1:3">
      <c r="A1172" s="184">
        <v>1171</v>
      </c>
      <c r="B1172" s="184" t="s">
        <v>1571</v>
      </c>
      <c r="C1172" s="300">
        <v>5902367811709</v>
      </c>
    </row>
    <row r="1173" spans="1:3">
      <c r="A1173" s="184">
        <v>1172</v>
      </c>
      <c r="B1173" s="184" t="s">
        <v>1570</v>
      </c>
      <c r="C1173" s="300">
        <v>5902367811716</v>
      </c>
    </row>
    <row r="1174" spans="1:3">
      <c r="A1174" s="184">
        <v>1173</v>
      </c>
      <c r="B1174" s="184" t="s">
        <v>1499</v>
      </c>
      <c r="C1174" s="300">
        <v>5902367811723</v>
      </c>
    </row>
    <row r="1175" spans="1:3">
      <c r="A1175" s="184">
        <v>1174</v>
      </c>
      <c r="B1175" s="184" t="s">
        <v>1498</v>
      </c>
      <c r="C1175" s="300">
        <v>5902367811730</v>
      </c>
    </row>
    <row r="1176" spans="1:3">
      <c r="A1176" s="184">
        <v>1175</v>
      </c>
      <c r="B1176" s="184" t="s">
        <v>1497</v>
      </c>
      <c r="C1176" s="300">
        <v>5902367811747</v>
      </c>
    </row>
    <row r="1177" spans="1:3">
      <c r="A1177" s="184">
        <v>1176</v>
      </c>
      <c r="B1177" s="184" t="s">
        <v>1496</v>
      </c>
      <c r="C1177" s="300">
        <v>5902367811754</v>
      </c>
    </row>
    <row r="1178" spans="1:3">
      <c r="A1178" s="184">
        <v>1177</v>
      </c>
      <c r="B1178" s="184" t="s">
        <v>1495</v>
      </c>
      <c r="C1178" s="300">
        <v>5902367811761</v>
      </c>
    </row>
    <row r="1179" spans="1:3">
      <c r="A1179" s="184">
        <v>1178</v>
      </c>
      <c r="B1179" s="184" t="s">
        <v>1494</v>
      </c>
      <c r="C1179" s="300">
        <v>5902367811778</v>
      </c>
    </row>
    <row r="1180" spans="1:3">
      <c r="A1180" s="184">
        <v>1179</v>
      </c>
      <c r="B1180" s="184" t="s">
        <v>1493</v>
      </c>
      <c r="C1180" s="300">
        <v>5902367811785</v>
      </c>
    </row>
    <row r="1181" spans="1:3">
      <c r="A1181" s="184">
        <v>1180</v>
      </c>
      <c r="B1181" s="184" t="s">
        <v>1492</v>
      </c>
      <c r="C1181" s="300">
        <v>5902367811792</v>
      </c>
    </row>
    <row r="1182" spans="1:3">
      <c r="A1182" s="184">
        <v>1181</v>
      </c>
      <c r="B1182" s="184" t="s">
        <v>1491</v>
      </c>
      <c r="C1182" s="300">
        <v>5902367811808</v>
      </c>
    </row>
    <row r="1183" spans="1:3">
      <c r="A1183" s="184">
        <v>1182</v>
      </c>
      <c r="B1183" s="184" t="s">
        <v>1490</v>
      </c>
      <c r="C1183" s="300">
        <v>5902367811815</v>
      </c>
    </row>
    <row r="1184" spans="1:3">
      <c r="A1184" s="184">
        <v>1183</v>
      </c>
      <c r="B1184" s="184" t="s">
        <v>1419</v>
      </c>
      <c r="C1184" s="300">
        <v>5902367811822</v>
      </c>
    </row>
    <row r="1185" spans="1:3">
      <c r="A1185" s="184">
        <v>1184</v>
      </c>
      <c r="B1185" s="184" t="s">
        <v>1418</v>
      </c>
      <c r="C1185" s="300">
        <v>5902367811839</v>
      </c>
    </row>
    <row r="1186" spans="1:3">
      <c r="A1186" s="184">
        <v>1185</v>
      </c>
      <c r="B1186" s="184" t="s">
        <v>1417</v>
      </c>
      <c r="C1186" s="300">
        <v>5902367811846</v>
      </c>
    </row>
    <row r="1187" spans="1:3">
      <c r="A1187" s="184">
        <v>1186</v>
      </c>
      <c r="B1187" s="184" t="s">
        <v>1416</v>
      </c>
      <c r="C1187" s="300">
        <v>5902367811853</v>
      </c>
    </row>
    <row r="1188" spans="1:3">
      <c r="A1188" s="184">
        <v>1187</v>
      </c>
      <c r="B1188" s="184" t="s">
        <v>1415</v>
      </c>
      <c r="C1188" s="300">
        <v>5902367811860</v>
      </c>
    </row>
    <row r="1189" spans="1:3">
      <c r="A1189" s="184">
        <v>1188</v>
      </c>
      <c r="B1189" s="184" t="s">
        <v>1414</v>
      </c>
      <c r="C1189" s="300">
        <v>5902367811877</v>
      </c>
    </row>
    <row r="1190" spans="1:3">
      <c r="A1190" s="184">
        <v>1189</v>
      </c>
      <c r="B1190" s="184" t="s">
        <v>1413</v>
      </c>
      <c r="C1190" s="300">
        <v>5902367811884</v>
      </c>
    </row>
    <row r="1191" spans="1:3">
      <c r="A1191" s="184">
        <v>1190</v>
      </c>
      <c r="B1191" s="184" t="s">
        <v>1412</v>
      </c>
      <c r="C1191" s="300">
        <v>5902367811891</v>
      </c>
    </row>
    <row r="1192" spans="1:3">
      <c r="A1192" s="184">
        <v>1191</v>
      </c>
      <c r="B1192" s="184" t="s">
        <v>1411</v>
      </c>
      <c r="C1192" s="300">
        <v>5902367811907</v>
      </c>
    </row>
    <row r="1193" spans="1:3">
      <c r="A1193" s="184">
        <v>1192</v>
      </c>
      <c r="B1193" s="184" t="s">
        <v>1410</v>
      </c>
      <c r="C1193" s="300">
        <v>5902367811914</v>
      </c>
    </row>
    <row r="1194" spans="1:3">
      <c r="A1194" s="184">
        <v>1193</v>
      </c>
      <c r="B1194" s="184" t="s">
        <v>1339</v>
      </c>
      <c r="C1194" s="300">
        <v>5902367811921</v>
      </c>
    </row>
    <row r="1195" spans="1:3">
      <c r="A1195" s="184">
        <v>1194</v>
      </c>
      <c r="B1195" s="184" t="s">
        <v>1338</v>
      </c>
      <c r="C1195" s="300">
        <v>5902367811938</v>
      </c>
    </row>
    <row r="1196" spans="1:3">
      <c r="A1196" s="184">
        <v>1195</v>
      </c>
      <c r="B1196" s="184" t="s">
        <v>1337</v>
      </c>
      <c r="C1196" s="300">
        <v>5902367811945</v>
      </c>
    </row>
    <row r="1197" spans="1:3">
      <c r="A1197" s="184">
        <v>1196</v>
      </c>
      <c r="B1197" s="184" t="s">
        <v>1336</v>
      </c>
      <c r="C1197" s="300">
        <v>5902367811952</v>
      </c>
    </row>
    <row r="1198" spans="1:3">
      <c r="A1198" s="184">
        <v>1197</v>
      </c>
      <c r="B1198" s="184" t="s">
        <v>1335</v>
      </c>
      <c r="C1198" s="300">
        <v>5902367811969</v>
      </c>
    </row>
    <row r="1199" spans="1:3">
      <c r="A1199" s="184">
        <v>1198</v>
      </c>
      <c r="B1199" s="184" t="s">
        <v>1334</v>
      </c>
      <c r="C1199" s="300">
        <v>5902367811976</v>
      </c>
    </row>
    <row r="1200" spans="1:3">
      <c r="A1200" s="184">
        <v>1199</v>
      </c>
      <c r="B1200" s="184" t="s">
        <v>1333</v>
      </c>
      <c r="C1200" s="300">
        <v>5902367811983</v>
      </c>
    </row>
    <row r="1201" spans="1:3">
      <c r="A1201" s="184">
        <v>1200</v>
      </c>
      <c r="B1201" s="184" t="s">
        <v>1332</v>
      </c>
      <c r="C1201" s="300">
        <v>5902367811990</v>
      </c>
    </row>
    <row r="1202" spans="1:3">
      <c r="A1202" s="184">
        <v>1201</v>
      </c>
      <c r="B1202" s="184" t="s">
        <v>1331</v>
      </c>
      <c r="C1202" s="300">
        <v>5902367812003</v>
      </c>
    </row>
    <row r="1203" spans="1:3">
      <c r="A1203" s="184">
        <v>1202</v>
      </c>
      <c r="B1203" s="184" t="s">
        <v>1330</v>
      </c>
      <c r="C1203" s="300">
        <v>5902367812010</v>
      </c>
    </row>
    <row r="1204" spans="1:3">
      <c r="A1204" s="184">
        <v>1203</v>
      </c>
      <c r="B1204" s="184" t="s">
        <v>1259</v>
      </c>
      <c r="C1204" s="300">
        <v>5902367812027</v>
      </c>
    </row>
    <row r="1205" spans="1:3">
      <c r="A1205" s="184">
        <v>1204</v>
      </c>
      <c r="B1205" s="184" t="s">
        <v>1258</v>
      </c>
      <c r="C1205" s="300">
        <v>5902367812034</v>
      </c>
    </row>
    <row r="1206" spans="1:3">
      <c r="A1206" s="184">
        <v>1205</v>
      </c>
      <c r="B1206" s="184" t="s">
        <v>1257</v>
      </c>
      <c r="C1206" s="300">
        <v>5902367812041</v>
      </c>
    </row>
    <row r="1207" spans="1:3">
      <c r="A1207" s="184">
        <v>1206</v>
      </c>
      <c r="B1207" s="184" t="s">
        <v>1256</v>
      </c>
      <c r="C1207" s="300">
        <v>5902367812058</v>
      </c>
    </row>
    <row r="1208" spans="1:3">
      <c r="A1208" s="184">
        <v>1207</v>
      </c>
      <c r="B1208" s="184" t="s">
        <v>1255</v>
      </c>
      <c r="C1208" s="300">
        <v>5902367812065</v>
      </c>
    </row>
    <row r="1209" spans="1:3">
      <c r="A1209" s="184">
        <v>1208</v>
      </c>
      <c r="B1209" s="184" t="s">
        <v>1254</v>
      </c>
      <c r="C1209" s="300">
        <v>5902367812072</v>
      </c>
    </row>
    <row r="1210" spans="1:3">
      <c r="A1210" s="184">
        <v>1209</v>
      </c>
      <c r="B1210" s="184" t="s">
        <v>1253</v>
      </c>
      <c r="C1210" s="300">
        <v>5902367812089</v>
      </c>
    </row>
    <row r="1211" spans="1:3">
      <c r="A1211" s="184">
        <v>1210</v>
      </c>
      <c r="B1211" s="184" t="s">
        <v>1252</v>
      </c>
      <c r="C1211" s="300">
        <v>5902367812096</v>
      </c>
    </row>
    <row r="1212" spans="1:3">
      <c r="A1212" s="184">
        <v>1211</v>
      </c>
      <c r="B1212" s="184" t="s">
        <v>1251</v>
      </c>
      <c r="C1212" s="300">
        <v>5902367812102</v>
      </c>
    </row>
    <row r="1213" spans="1:3">
      <c r="A1213" s="184">
        <v>1212</v>
      </c>
      <c r="B1213" s="184" t="s">
        <v>1250</v>
      </c>
      <c r="C1213" s="300">
        <v>5902367812119</v>
      </c>
    </row>
    <row r="1214" spans="1:3">
      <c r="A1214" s="184">
        <v>1213</v>
      </c>
      <c r="B1214" s="184" t="s">
        <v>1179</v>
      </c>
      <c r="C1214" s="300">
        <v>5902367812126</v>
      </c>
    </row>
    <row r="1215" spans="1:3">
      <c r="A1215" s="184">
        <v>1214</v>
      </c>
      <c r="B1215" s="184" t="s">
        <v>1178</v>
      </c>
      <c r="C1215" s="300">
        <v>5902367812133</v>
      </c>
    </row>
    <row r="1216" spans="1:3">
      <c r="A1216" s="184">
        <v>1215</v>
      </c>
      <c r="B1216" s="184" t="s">
        <v>1177</v>
      </c>
      <c r="C1216" s="300">
        <v>5902367812140</v>
      </c>
    </row>
    <row r="1217" spans="1:3">
      <c r="A1217" s="184">
        <v>1216</v>
      </c>
      <c r="B1217" s="184" t="s">
        <v>1176</v>
      </c>
      <c r="C1217" s="300">
        <v>5902367812157</v>
      </c>
    </row>
    <row r="1218" spans="1:3">
      <c r="A1218" s="184">
        <v>1217</v>
      </c>
      <c r="B1218" s="184" t="s">
        <v>1175</v>
      </c>
      <c r="C1218" s="300">
        <v>5902367812164</v>
      </c>
    </row>
    <row r="1219" spans="1:3">
      <c r="A1219" s="184">
        <v>1218</v>
      </c>
      <c r="B1219" s="184" t="s">
        <v>1174</v>
      </c>
      <c r="C1219" s="300">
        <v>5902367812171</v>
      </c>
    </row>
    <row r="1220" spans="1:3">
      <c r="A1220" s="184">
        <v>1219</v>
      </c>
      <c r="B1220" s="184" t="s">
        <v>1173</v>
      </c>
      <c r="C1220" s="300">
        <v>5902367812188</v>
      </c>
    </row>
    <row r="1221" spans="1:3">
      <c r="A1221" s="184">
        <v>1220</v>
      </c>
      <c r="B1221" s="184" t="s">
        <v>1172</v>
      </c>
      <c r="C1221" s="300">
        <v>5902367812195</v>
      </c>
    </row>
    <row r="1222" spans="1:3">
      <c r="A1222" s="184">
        <v>1221</v>
      </c>
      <c r="B1222" s="184" t="s">
        <v>1171</v>
      </c>
      <c r="C1222" s="300">
        <v>5902367812201</v>
      </c>
    </row>
    <row r="1223" spans="1:3">
      <c r="A1223" s="184">
        <v>1222</v>
      </c>
      <c r="B1223" s="184" t="s">
        <v>1170</v>
      </c>
      <c r="C1223" s="300">
        <v>5902367812218</v>
      </c>
    </row>
    <row r="1224" spans="1:3">
      <c r="A1224" s="184">
        <v>1223</v>
      </c>
      <c r="B1224" s="184" t="s">
        <v>1099</v>
      </c>
      <c r="C1224" s="300">
        <v>5902367812225</v>
      </c>
    </row>
    <row r="1225" spans="1:3">
      <c r="A1225" s="184">
        <v>1224</v>
      </c>
      <c r="B1225" s="184" t="s">
        <v>1098</v>
      </c>
      <c r="C1225" s="300">
        <v>5902367812232</v>
      </c>
    </row>
    <row r="1226" spans="1:3">
      <c r="A1226" s="184">
        <v>1225</v>
      </c>
      <c r="B1226" s="184" t="s">
        <v>1097</v>
      </c>
      <c r="C1226" s="300">
        <v>5902367812249</v>
      </c>
    </row>
    <row r="1227" spans="1:3">
      <c r="A1227" s="184">
        <v>1226</v>
      </c>
      <c r="B1227" s="184" t="s">
        <v>1096</v>
      </c>
      <c r="C1227" s="300">
        <v>5902367812256</v>
      </c>
    </row>
    <row r="1228" spans="1:3">
      <c r="A1228" s="184">
        <v>1227</v>
      </c>
      <c r="B1228" s="184" t="s">
        <v>1095</v>
      </c>
      <c r="C1228" s="300">
        <v>5902367812263</v>
      </c>
    </row>
    <row r="1229" spans="1:3">
      <c r="A1229" s="184">
        <v>1228</v>
      </c>
      <c r="B1229" s="184" t="s">
        <v>1094</v>
      </c>
      <c r="C1229" s="300">
        <v>5902367812270</v>
      </c>
    </row>
    <row r="1230" spans="1:3">
      <c r="A1230" s="184">
        <v>1229</v>
      </c>
      <c r="B1230" s="184" t="s">
        <v>1093</v>
      </c>
      <c r="C1230" s="300">
        <v>5902367812287</v>
      </c>
    </row>
    <row r="1231" spans="1:3">
      <c r="A1231" s="184">
        <v>1230</v>
      </c>
      <c r="B1231" s="184" t="s">
        <v>1092</v>
      </c>
      <c r="C1231" s="300">
        <v>5902367812294</v>
      </c>
    </row>
    <row r="1232" spans="1:3">
      <c r="A1232" s="184">
        <v>1231</v>
      </c>
      <c r="B1232" s="184" t="s">
        <v>1091</v>
      </c>
      <c r="C1232" s="300">
        <v>5902367812300</v>
      </c>
    </row>
    <row r="1233" spans="1:3">
      <c r="A1233" s="184">
        <v>1232</v>
      </c>
      <c r="B1233" s="184" t="s">
        <v>1090</v>
      </c>
      <c r="C1233" s="300">
        <v>5902367812317</v>
      </c>
    </row>
    <row r="1234" spans="1:3">
      <c r="A1234" s="184">
        <v>1233</v>
      </c>
      <c r="B1234" s="184" t="s">
        <v>1019</v>
      </c>
      <c r="C1234" s="300">
        <v>5902367812324</v>
      </c>
    </row>
    <row r="1235" spans="1:3">
      <c r="A1235" s="184">
        <v>1234</v>
      </c>
      <c r="B1235" s="184" t="s">
        <v>1018</v>
      </c>
      <c r="C1235" s="300">
        <v>5902367812331</v>
      </c>
    </row>
    <row r="1236" spans="1:3">
      <c r="A1236" s="184">
        <v>1235</v>
      </c>
      <c r="B1236" s="184" t="s">
        <v>1017</v>
      </c>
      <c r="C1236" s="300">
        <v>5902367812348</v>
      </c>
    </row>
    <row r="1237" spans="1:3">
      <c r="A1237" s="184">
        <v>1236</v>
      </c>
      <c r="B1237" s="184" t="s">
        <v>1016</v>
      </c>
      <c r="C1237" s="300">
        <v>5902367812355</v>
      </c>
    </row>
    <row r="1238" spans="1:3">
      <c r="A1238" s="184">
        <v>1237</v>
      </c>
      <c r="B1238" s="184" t="s">
        <v>1015</v>
      </c>
      <c r="C1238" s="300">
        <v>5902367812362</v>
      </c>
    </row>
    <row r="1239" spans="1:3">
      <c r="A1239" s="184">
        <v>1238</v>
      </c>
      <c r="B1239" s="184" t="s">
        <v>1014</v>
      </c>
      <c r="C1239" s="300">
        <v>5902367812379</v>
      </c>
    </row>
    <row r="1240" spans="1:3">
      <c r="A1240" s="184">
        <v>1239</v>
      </c>
      <c r="B1240" s="184" t="s">
        <v>1013</v>
      </c>
      <c r="C1240" s="300">
        <v>5902367812386</v>
      </c>
    </row>
    <row r="1241" spans="1:3">
      <c r="A1241" s="184">
        <v>1240</v>
      </c>
      <c r="B1241" s="184" t="s">
        <v>1012</v>
      </c>
      <c r="C1241" s="300">
        <v>5902367812393</v>
      </c>
    </row>
    <row r="1242" spans="1:3">
      <c r="A1242" s="184">
        <v>1241</v>
      </c>
      <c r="B1242" s="184" t="s">
        <v>1011</v>
      </c>
      <c r="C1242" s="300">
        <v>5902367812409</v>
      </c>
    </row>
    <row r="1243" spans="1:3">
      <c r="A1243" s="184">
        <v>1242</v>
      </c>
      <c r="B1243" s="184" t="s">
        <v>1010</v>
      </c>
      <c r="C1243" s="300">
        <v>5902367812416</v>
      </c>
    </row>
    <row r="1244" spans="1:3">
      <c r="A1244" s="184">
        <v>1243</v>
      </c>
      <c r="B1244" s="184" t="s">
        <v>939</v>
      </c>
      <c r="C1244" s="300">
        <v>5902367812423</v>
      </c>
    </row>
    <row r="1245" spans="1:3">
      <c r="A1245" s="184">
        <v>1244</v>
      </c>
      <c r="B1245" s="184" t="s">
        <v>938</v>
      </c>
      <c r="C1245" s="300">
        <v>5902367812430</v>
      </c>
    </row>
    <row r="1246" spans="1:3">
      <c r="A1246" s="184">
        <v>1245</v>
      </c>
      <c r="B1246" s="184" t="s">
        <v>937</v>
      </c>
      <c r="C1246" s="300">
        <v>5902367812447</v>
      </c>
    </row>
    <row r="1247" spans="1:3">
      <c r="A1247" s="184">
        <v>1246</v>
      </c>
      <c r="B1247" s="184" t="s">
        <v>936</v>
      </c>
      <c r="C1247" s="300">
        <v>5902367812454</v>
      </c>
    </row>
    <row r="1248" spans="1:3">
      <c r="A1248" s="184">
        <v>1247</v>
      </c>
      <c r="B1248" s="184" t="s">
        <v>935</v>
      </c>
      <c r="C1248" s="300">
        <v>5902367812461</v>
      </c>
    </row>
    <row r="1249" spans="1:3">
      <c r="A1249" s="184">
        <v>1248</v>
      </c>
      <c r="B1249" s="184" t="s">
        <v>934</v>
      </c>
      <c r="C1249" s="300">
        <v>5902367812478</v>
      </c>
    </row>
    <row r="1250" spans="1:3">
      <c r="A1250" s="184">
        <v>1249</v>
      </c>
      <c r="B1250" s="184" t="s">
        <v>933</v>
      </c>
      <c r="C1250" s="300">
        <v>5902367812485</v>
      </c>
    </row>
    <row r="1251" spans="1:3">
      <c r="A1251" s="184">
        <v>1250</v>
      </c>
      <c r="B1251" s="184" t="s">
        <v>932</v>
      </c>
      <c r="C1251" s="300">
        <v>5902367812492</v>
      </c>
    </row>
    <row r="1252" spans="1:3">
      <c r="A1252" s="184">
        <v>1251</v>
      </c>
      <c r="B1252" s="184" t="s">
        <v>931</v>
      </c>
      <c r="C1252" s="300">
        <v>5902367812508</v>
      </c>
    </row>
    <row r="1253" spans="1:3">
      <c r="A1253" s="184">
        <v>1252</v>
      </c>
      <c r="B1253" s="184" t="s">
        <v>930</v>
      </c>
      <c r="C1253" s="300">
        <v>5902367812515</v>
      </c>
    </row>
    <row r="1254" spans="1:3">
      <c r="A1254" s="184">
        <v>1253</v>
      </c>
      <c r="B1254" s="184" t="s">
        <v>859</v>
      </c>
      <c r="C1254" s="300">
        <v>5902367812522</v>
      </c>
    </row>
    <row r="1255" spans="1:3">
      <c r="A1255" s="184">
        <v>1254</v>
      </c>
      <c r="B1255" s="184" t="s">
        <v>858</v>
      </c>
      <c r="C1255" s="300">
        <v>5902367812539</v>
      </c>
    </row>
    <row r="1256" spans="1:3">
      <c r="A1256" s="184">
        <v>1255</v>
      </c>
      <c r="B1256" s="184" t="s">
        <v>857</v>
      </c>
      <c r="C1256" s="300">
        <v>5902367812546</v>
      </c>
    </row>
    <row r="1257" spans="1:3">
      <c r="A1257" s="184">
        <v>1256</v>
      </c>
      <c r="B1257" s="184" t="s">
        <v>856</v>
      </c>
      <c r="C1257" s="300">
        <v>5902367812553</v>
      </c>
    </row>
    <row r="1258" spans="1:3">
      <c r="A1258" s="184">
        <v>1257</v>
      </c>
      <c r="B1258" s="184" t="s">
        <v>855</v>
      </c>
      <c r="C1258" s="300">
        <v>5902367812560</v>
      </c>
    </row>
    <row r="1259" spans="1:3">
      <c r="A1259" s="184">
        <v>1258</v>
      </c>
      <c r="B1259" s="184" t="s">
        <v>854</v>
      </c>
      <c r="C1259" s="300">
        <v>5902367812577</v>
      </c>
    </row>
    <row r="1260" spans="1:3">
      <c r="A1260" s="184">
        <v>1259</v>
      </c>
      <c r="B1260" s="184" t="s">
        <v>853</v>
      </c>
      <c r="C1260" s="300">
        <v>5902367812584</v>
      </c>
    </row>
    <row r="1261" spans="1:3">
      <c r="A1261" s="184">
        <v>1260</v>
      </c>
      <c r="B1261" s="184" t="s">
        <v>852</v>
      </c>
      <c r="C1261" s="300">
        <v>5902367812591</v>
      </c>
    </row>
    <row r="1262" spans="1:3">
      <c r="A1262" s="184">
        <v>1261</v>
      </c>
      <c r="B1262" s="184" t="s">
        <v>851</v>
      </c>
      <c r="C1262" s="300">
        <v>5902367812607</v>
      </c>
    </row>
    <row r="1263" spans="1:3">
      <c r="A1263" s="184">
        <v>1262</v>
      </c>
      <c r="B1263" s="184" t="s">
        <v>850</v>
      </c>
      <c r="C1263" s="300">
        <v>5902367812614</v>
      </c>
    </row>
    <row r="1264" spans="1:3">
      <c r="A1264" s="184">
        <v>1263</v>
      </c>
      <c r="B1264" s="184" t="s">
        <v>779</v>
      </c>
      <c r="C1264" s="300">
        <v>5902367812621</v>
      </c>
    </row>
    <row r="1265" spans="1:3">
      <c r="A1265" s="184">
        <v>1264</v>
      </c>
      <c r="B1265" s="184" t="s">
        <v>778</v>
      </c>
      <c r="C1265" s="300">
        <v>5902367812638</v>
      </c>
    </row>
    <row r="1266" spans="1:3">
      <c r="A1266" s="184">
        <v>1265</v>
      </c>
      <c r="B1266" s="184" t="s">
        <v>777</v>
      </c>
      <c r="C1266" s="300">
        <v>5902367812645</v>
      </c>
    </row>
    <row r="1267" spans="1:3">
      <c r="A1267" s="184">
        <v>1266</v>
      </c>
      <c r="B1267" s="184" t="s">
        <v>776</v>
      </c>
      <c r="C1267" s="300">
        <v>5902367812652</v>
      </c>
    </row>
    <row r="1268" spans="1:3">
      <c r="A1268" s="184">
        <v>1267</v>
      </c>
      <c r="B1268" s="184" t="s">
        <v>775</v>
      </c>
      <c r="C1268" s="300">
        <v>5902367812669</v>
      </c>
    </row>
    <row r="1269" spans="1:3">
      <c r="A1269" s="184">
        <v>1268</v>
      </c>
      <c r="B1269" s="184" t="s">
        <v>774</v>
      </c>
      <c r="C1269" s="300">
        <v>5902367812676</v>
      </c>
    </row>
    <row r="1270" spans="1:3">
      <c r="A1270" s="184">
        <v>1269</v>
      </c>
      <c r="B1270" s="184" t="s">
        <v>773</v>
      </c>
      <c r="C1270" s="300">
        <v>5902367812683</v>
      </c>
    </row>
    <row r="1271" spans="1:3">
      <c r="A1271" s="184">
        <v>1270</v>
      </c>
      <c r="B1271" s="184" t="s">
        <v>772</v>
      </c>
      <c r="C1271" s="300">
        <v>5902367812690</v>
      </c>
    </row>
    <row r="1272" spans="1:3">
      <c r="A1272" s="184">
        <v>1271</v>
      </c>
      <c r="B1272" s="184" t="s">
        <v>771</v>
      </c>
      <c r="C1272" s="300">
        <v>5902367812706</v>
      </c>
    </row>
    <row r="1273" spans="1:3">
      <c r="A1273" s="184">
        <v>1272</v>
      </c>
      <c r="B1273" s="184" t="s">
        <v>770</v>
      </c>
      <c r="C1273" s="300">
        <v>5902367812713</v>
      </c>
    </row>
    <row r="1274" spans="1:3">
      <c r="A1274" s="184">
        <v>1273</v>
      </c>
      <c r="B1274" s="184" t="s">
        <v>699</v>
      </c>
      <c r="C1274" s="300">
        <v>5902367812720</v>
      </c>
    </row>
    <row r="1275" spans="1:3">
      <c r="A1275" s="184">
        <v>1274</v>
      </c>
      <c r="B1275" s="184" t="s">
        <v>698</v>
      </c>
      <c r="C1275" s="300">
        <v>5902367812737</v>
      </c>
    </row>
    <row r="1276" spans="1:3">
      <c r="A1276" s="184">
        <v>1275</v>
      </c>
      <c r="B1276" s="184" t="s">
        <v>697</v>
      </c>
      <c r="C1276" s="300">
        <v>5902367812744</v>
      </c>
    </row>
    <row r="1277" spans="1:3">
      <c r="A1277" s="184">
        <v>1276</v>
      </c>
      <c r="B1277" s="184" t="s">
        <v>696</v>
      </c>
      <c r="C1277" s="300">
        <v>5902367812751</v>
      </c>
    </row>
    <row r="1278" spans="1:3">
      <c r="A1278" s="184">
        <v>1277</v>
      </c>
      <c r="B1278" s="184" t="s">
        <v>695</v>
      </c>
      <c r="C1278" s="300">
        <v>5902367812768</v>
      </c>
    </row>
    <row r="1279" spans="1:3">
      <c r="A1279" s="184">
        <v>1278</v>
      </c>
      <c r="B1279" s="184" t="s">
        <v>694</v>
      </c>
      <c r="C1279" s="300">
        <v>5902367812775</v>
      </c>
    </row>
    <row r="1280" spans="1:3">
      <c r="A1280" s="184">
        <v>1279</v>
      </c>
      <c r="B1280" s="184" t="s">
        <v>693</v>
      </c>
      <c r="C1280" s="300">
        <v>5902367812782</v>
      </c>
    </row>
    <row r="1281" spans="1:3">
      <c r="A1281" s="184">
        <v>1280</v>
      </c>
      <c r="B1281" s="184" t="s">
        <v>692</v>
      </c>
      <c r="C1281" s="300">
        <v>5902367812799</v>
      </c>
    </row>
    <row r="1282" spans="1:3">
      <c r="A1282" s="184">
        <v>1281</v>
      </c>
      <c r="B1282" s="184" t="s">
        <v>691</v>
      </c>
      <c r="C1282" s="300">
        <v>5902367812805</v>
      </c>
    </row>
    <row r="1283" spans="1:3">
      <c r="A1283" s="184">
        <v>1282</v>
      </c>
      <c r="B1283" s="184" t="s">
        <v>690</v>
      </c>
      <c r="C1283" s="300">
        <v>5902367812812</v>
      </c>
    </row>
    <row r="1284" spans="1:3">
      <c r="A1284" s="184">
        <v>1283</v>
      </c>
      <c r="B1284" s="184" t="s">
        <v>619</v>
      </c>
      <c r="C1284" s="300">
        <v>5902367812829</v>
      </c>
    </row>
    <row r="1285" spans="1:3">
      <c r="A1285" s="184">
        <v>1284</v>
      </c>
      <c r="B1285" s="184" t="s">
        <v>618</v>
      </c>
      <c r="C1285" s="300">
        <v>5902367812836</v>
      </c>
    </row>
    <row r="1286" spans="1:3">
      <c r="A1286" s="184">
        <v>1285</v>
      </c>
      <c r="B1286" s="184" t="s">
        <v>617</v>
      </c>
      <c r="C1286" s="300">
        <v>5902367812843</v>
      </c>
    </row>
    <row r="1287" spans="1:3">
      <c r="A1287" s="184">
        <v>1286</v>
      </c>
      <c r="B1287" s="184" t="s">
        <v>616</v>
      </c>
      <c r="C1287" s="300">
        <v>5902367812850</v>
      </c>
    </row>
    <row r="1288" spans="1:3">
      <c r="A1288" s="184">
        <v>1287</v>
      </c>
      <c r="B1288" s="184" t="s">
        <v>615</v>
      </c>
      <c r="C1288" s="300">
        <v>5902367812867</v>
      </c>
    </row>
    <row r="1289" spans="1:3">
      <c r="A1289" s="184">
        <v>1288</v>
      </c>
      <c r="B1289" s="184" t="s">
        <v>614</v>
      </c>
      <c r="C1289" s="300">
        <v>5902367812874</v>
      </c>
    </row>
    <row r="1290" spans="1:3">
      <c r="A1290" s="184">
        <v>1289</v>
      </c>
      <c r="B1290" s="184" t="s">
        <v>613</v>
      </c>
      <c r="C1290" s="300">
        <v>5902367812881</v>
      </c>
    </row>
    <row r="1291" spans="1:3">
      <c r="A1291" s="184">
        <v>1290</v>
      </c>
      <c r="B1291" s="184" t="s">
        <v>612</v>
      </c>
      <c r="C1291" s="300">
        <v>5902367812898</v>
      </c>
    </row>
    <row r="1292" spans="1:3">
      <c r="A1292" s="184">
        <v>1291</v>
      </c>
      <c r="B1292" s="184" t="s">
        <v>611</v>
      </c>
      <c r="C1292" s="300">
        <v>5902367812904</v>
      </c>
    </row>
    <row r="1293" spans="1:3">
      <c r="A1293" s="184">
        <v>1292</v>
      </c>
      <c r="B1293" s="184" t="s">
        <v>610</v>
      </c>
      <c r="C1293" s="300">
        <v>5902367812911</v>
      </c>
    </row>
    <row r="1294" spans="1:3">
      <c r="A1294" s="184">
        <v>1293</v>
      </c>
      <c r="B1294" s="184" t="s">
        <v>539</v>
      </c>
      <c r="C1294" s="300">
        <v>5902367812928</v>
      </c>
    </row>
    <row r="1295" spans="1:3">
      <c r="A1295" s="184">
        <v>1294</v>
      </c>
      <c r="B1295" s="184" t="s">
        <v>538</v>
      </c>
      <c r="C1295" s="300">
        <v>5902367812935</v>
      </c>
    </row>
    <row r="1296" spans="1:3">
      <c r="A1296" s="184">
        <v>1295</v>
      </c>
      <c r="B1296" s="184" t="s">
        <v>537</v>
      </c>
      <c r="C1296" s="300">
        <v>5902367812942</v>
      </c>
    </row>
    <row r="1297" spans="1:3">
      <c r="A1297" s="184">
        <v>1296</v>
      </c>
      <c r="B1297" s="184" t="s">
        <v>536</v>
      </c>
      <c r="C1297" s="300">
        <v>5902367812959</v>
      </c>
    </row>
    <row r="1298" spans="1:3">
      <c r="A1298" s="184">
        <v>1297</v>
      </c>
      <c r="B1298" s="184" t="s">
        <v>535</v>
      </c>
      <c r="C1298" s="300">
        <v>5902367812966</v>
      </c>
    </row>
    <row r="1299" spans="1:3">
      <c r="A1299" s="184">
        <v>1298</v>
      </c>
      <c r="B1299" s="184" t="s">
        <v>534</v>
      </c>
      <c r="C1299" s="300">
        <v>5902367812973</v>
      </c>
    </row>
    <row r="1300" spans="1:3">
      <c r="A1300" s="184">
        <v>1299</v>
      </c>
      <c r="B1300" s="184" t="s">
        <v>533</v>
      </c>
      <c r="C1300" s="300">
        <v>5902367812980</v>
      </c>
    </row>
    <row r="1301" spans="1:3">
      <c r="A1301" s="184">
        <v>1300</v>
      </c>
      <c r="B1301" s="184" t="s">
        <v>532</v>
      </c>
      <c r="C1301" s="300">
        <v>5902367812997</v>
      </c>
    </row>
    <row r="1302" spans="1:3">
      <c r="A1302" s="184">
        <v>1301</v>
      </c>
      <c r="B1302" s="184" t="s">
        <v>531</v>
      </c>
      <c r="C1302" s="300">
        <v>5902367813000</v>
      </c>
    </row>
    <row r="1303" spans="1:3">
      <c r="A1303" s="184">
        <v>1302</v>
      </c>
      <c r="B1303" s="184" t="s">
        <v>530</v>
      </c>
      <c r="C1303" s="300">
        <v>5902367813017</v>
      </c>
    </row>
    <row r="1304" spans="1:3">
      <c r="A1304" s="184">
        <v>1303</v>
      </c>
      <c r="B1304" s="184" t="s">
        <v>2991</v>
      </c>
      <c r="C1304" s="300">
        <v>5902367813024</v>
      </c>
    </row>
    <row r="1305" spans="1:3">
      <c r="A1305" s="184">
        <v>1304</v>
      </c>
      <c r="B1305" s="184" t="s">
        <v>2992</v>
      </c>
      <c r="C1305" s="300">
        <v>5902367813031</v>
      </c>
    </row>
    <row r="1306" spans="1:3">
      <c r="A1306" s="184">
        <v>1305</v>
      </c>
      <c r="B1306" s="184" t="s">
        <v>2993</v>
      </c>
      <c r="C1306" s="300">
        <v>5902367813048</v>
      </c>
    </row>
    <row r="1307" spans="1:3">
      <c r="A1307" s="184">
        <v>1306</v>
      </c>
      <c r="B1307" s="184" t="s">
        <v>2994</v>
      </c>
      <c r="C1307" s="300">
        <v>5902367813055</v>
      </c>
    </row>
    <row r="1308" spans="1:3">
      <c r="A1308" s="184">
        <v>1307</v>
      </c>
      <c r="B1308" s="184" t="s">
        <v>2995</v>
      </c>
      <c r="C1308" s="300">
        <v>5902367813062</v>
      </c>
    </row>
    <row r="1309" spans="1:3">
      <c r="A1309" s="184">
        <v>1308</v>
      </c>
      <c r="B1309" s="184" t="s">
        <v>2996</v>
      </c>
      <c r="C1309" s="300">
        <v>5902367813079</v>
      </c>
    </row>
    <row r="1310" spans="1:3">
      <c r="A1310" s="184">
        <v>1309</v>
      </c>
      <c r="B1310" s="184" t="s">
        <v>2997</v>
      </c>
      <c r="C1310" s="300">
        <v>5902367813086</v>
      </c>
    </row>
    <row r="1311" spans="1:3">
      <c r="A1311" s="184">
        <v>1310</v>
      </c>
      <c r="B1311" s="184" t="s">
        <v>2998</v>
      </c>
      <c r="C1311" s="300">
        <v>5902367813093</v>
      </c>
    </row>
    <row r="1312" spans="1:3">
      <c r="A1312" s="184">
        <v>1311</v>
      </c>
      <c r="B1312" s="184" t="s">
        <v>2999</v>
      </c>
      <c r="C1312" s="300">
        <v>5902367813109</v>
      </c>
    </row>
    <row r="1313" spans="1:3">
      <c r="A1313" s="184">
        <v>1312</v>
      </c>
      <c r="B1313" s="184" t="s">
        <v>3000</v>
      </c>
      <c r="C1313" s="300">
        <v>5902367813116</v>
      </c>
    </row>
    <row r="1314" spans="1:3">
      <c r="A1314" s="184">
        <v>1313</v>
      </c>
      <c r="B1314" s="184" t="s">
        <v>1569</v>
      </c>
      <c r="C1314" s="300">
        <v>5902367813123</v>
      </c>
    </row>
    <row r="1315" spans="1:3">
      <c r="A1315" s="184">
        <v>1314</v>
      </c>
      <c r="B1315" s="184" t="s">
        <v>1568</v>
      </c>
      <c r="C1315" s="300">
        <v>5902367813130</v>
      </c>
    </row>
    <row r="1316" spans="1:3">
      <c r="A1316" s="184">
        <v>1315</v>
      </c>
      <c r="B1316" s="184" t="s">
        <v>1567</v>
      </c>
      <c r="C1316" s="300">
        <v>5902367813147</v>
      </c>
    </row>
    <row r="1317" spans="1:3">
      <c r="A1317" s="184">
        <v>1316</v>
      </c>
      <c r="B1317" s="184" t="s">
        <v>1566</v>
      </c>
      <c r="C1317" s="300">
        <v>5902367813154</v>
      </c>
    </row>
    <row r="1318" spans="1:3">
      <c r="A1318" s="184">
        <v>1317</v>
      </c>
      <c r="B1318" s="184" t="s">
        <v>1565</v>
      </c>
      <c r="C1318" s="300">
        <v>5902367813161</v>
      </c>
    </row>
    <row r="1319" spans="1:3">
      <c r="A1319" s="184">
        <v>1318</v>
      </c>
      <c r="B1319" s="184" t="s">
        <v>1564</v>
      </c>
      <c r="C1319" s="300">
        <v>5902367813178</v>
      </c>
    </row>
    <row r="1320" spans="1:3">
      <c r="A1320" s="184">
        <v>1319</v>
      </c>
      <c r="B1320" s="184" t="s">
        <v>1563</v>
      </c>
      <c r="C1320" s="300">
        <v>5902367813185</v>
      </c>
    </row>
    <row r="1321" spans="1:3">
      <c r="A1321" s="184">
        <v>1320</v>
      </c>
      <c r="B1321" s="184" t="s">
        <v>1562</v>
      </c>
      <c r="C1321" s="300">
        <v>5902367813192</v>
      </c>
    </row>
    <row r="1322" spans="1:3">
      <c r="A1322" s="184">
        <v>1321</v>
      </c>
      <c r="B1322" s="184" t="s">
        <v>1561</v>
      </c>
      <c r="C1322" s="300">
        <v>5902367813208</v>
      </c>
    </row>
    <row r="1323" spans="1:3">
      <c r="A1323" s="184">
        <v>1322</v>
      </c>
      <c r="B1323" s="184" t="s">
        <v>1560</v>
      </c>
      <c r="C1323" s="300">
        <v>5902367813215</v>
      </c>
    </row>
    <row r="1324" spans="1:3">
      <c r="A1324" s="184">
        <v>1323</v>
      </c>
      <c r="B1324" s="184" t="s">
        <v>1489</v>
      </c>
      <c r="C1324" s="300">
        <v>5902367813222</v>
      </c>
    </row>
    <row r="1325" spans="1:3">
      <c r="A1325" s="184">
        <v>1324</v>
      </c>
      <c r="B1325" s="184" t="s">
        <v>1488</v>
      </c>
      <c r="C1325" s="300">
        <v>5902367813239</v>
      </c>
    </row>
    <row r="1326" spans="1:3">
      <c r="A1326" s="184">
        <v>1325</v>
      </c>
      <c r="B1326" s="184" t="s">
        <v>1487</v>
      </c>
      <c r="C1326" s="300">
        <v>5902367813246</v>
      </c>
    </row>
    <row r="1327" spans="1:3">
      <c r="A1327" s="184">
        <v>1326</v>
      </c>
      <c r="B1327" s="184" t="s">
        <v>1486</v>
      </c>
      <c r="C1327" s="300">
        <v>5902367813253</v>
      </c>
    </row>
    <row r="1328" spans="1:3">
      <c r="A1328" s="184">
        <v>1327</v>
      </c>
      <c r="B1328" s="184" t="s">
        <v>1485</v>
      </c>
      <c r="C1328" s="300">
        <v>5902367813260</v>
      </c>
    </row>
    <row r="1329" spans="1:3">
      <c r="A1329" s="184">
        <v>1328</v>
      </c>
      <c r="B1329" s="184" t="s">
        <v>1484</v>
      </c>
      <c r="C1329" s="300">
        <v>5902367813277</v>
      </c>
    </row>
    <row r="1330" spans="1:3">
      <c r="A1330" s="184">
        <v>1329</v>
      </c>
      <c r="B1330" s="184" t="s">
        <v>1483</v>
      </c>
      <c r="C1330" s="300">
        <v>5902367813284</v>
      </c>
    </row>
    <row r="1331" spans="1:3">
      <c r="A1331" s="184">
        <v>1330</v>
      </c>
      <c r="B1331" s="184" t="s">
        <v>1482</v>
      </c>
      <c r="C1331" s="300">
        <v>5902367813291</v>
      </c>
    </row>
    <row r="1332" spans="1:3">
      <c r="A1332" s="184">
        <v>1331</v>
      </c>
      <c r="B1332" s="184" t="s">
        <v>1481</v>
      </c>
      <c r="C1332" s="300">
        <v>5902367813307</v>
      </c>
    </row>
    <row r="1333" spans="1:3">
      <c r="A1333" s="184">
        <v>1332</v>
      </c>
      <c r="B1333" s="184" t="s">
        <v>1480</v>
      </c>
      <c r="C1333" s="300">
        <v>5902367813314</v>
      </c>
    </row>
    <row r="1334" spans="1:3">
      <c r="A1334" s="184">
        <v>1333</v>
      </c>
      <c r="B1334" s="184" t="s">
        <v>1409</v>
      </c>
      <c r="C1334" s="300">
        <v>5902367813321</v>
      </c>
    </row>
    <row r="1335" spans="1:3">
      <c r="A1335" s="184">
        <v>1334</v>
      </c>
      <c r="B1335" s="184" t="s">
        <v>1408</v>
      </c>
      <c r="C1335" s="300">
        <v>5902367813338</v>
      </c>
    </row>
    <row r="1336" spans="1:3">
      <c r="A1336" s="184">
        <v>1335</v>
      </c>
      <c r="B1336" s="184" t="s">
        <v>1407</v>
      </c>
      <c r="C1336" s="300">
        <v>5902367813345</v>
      </c>
    </row>
    <row r="1337" spans="1:3">
      <c r="A1337" s="184">
        <v>1336</v>
      </c>
      <c r="B1337" s="184" t="s">
        <v>1406</v>
      </c>
      <c r="C1337" s="300">
        <v>5902367813352</v>
      </c>
    </row>
    <row r="1338" spans="1:3">
      <c r="A1338" s="184">
        <v>1337</v>
      </c>
      <c r="B1338" s="184" t="s">
        <v>1405</v>
      </c>
      <c r="C1338" s="300">
        <v>5902367813369</v>
      </c>
    </row>
    <row r="1339" spans="1:3">
      <c r="A1339" s="184">
        <v>1338</v>
      </c>
      <c r="B1339" s="184" t="s">
        <v>1404</v>
      </c>
      <c r="C1339" s="300">
        <v>5902367813376</v>
      </c>
    </row>
    <row r="1340" spans="1:3">
      <c r="A1340" s="184">
        <v>1339</v>
      </c>
      <c r="B1340" s="184" t="s">
        <v>1403</v>
      </c>
      <c r="C1340" s="300">
        <v>5902367813383</v>
      </c>
    </row>
    <row r="1341" spans="1:3">
      <c r="A1341" s="184">
        <v>1340</v>
      </c>
      <c r="B1341" s="184" t="s">
        <v>1402</v>
      </c>
      <c r="C1341" s="300">
        <v>5902367813390</v>
      </c>
    </row>
    <row r="1342" spans="1:3">
      <c r="A1342" s="184">
        <v>1341</v>
      </c>
      <c r="B1342" s="184" t="s">
        <v>1401</v>
      </c>
      <c r="C1342" s="300">
        <v>5902367813406</v>
      </c>
    </row>
    <row r="1343" spans="1:3">
      <c r="A1343" s="184">
        <v>1342</v>
      </c>
      <c r="B1343" s="184" t="s">
        <v>1400</v>
      </c>
      <c r="C1343" s="300">
        <v>5902367813413</v>
      </c>
    </row>
    <row r="1344" spans="1:3">
      <c r="A1344" s="184">
        <v>1343</v>
      </c>
      <c r="B1344" s="184" t="s">
        <v>1329</v>
      </c>
      <c r="C1344" s="300">
        <v>5902367813420</v>
      </c>
    </row>
    <row r="1345" spans="1:3">
      <c r="A1345" s="184">
        <v>1344</v>
      </c>
      <c r="B1345" s="184" t="s">
        <v>1328</v>
      </c>
      <c r="C1345" s="300">
        <v>5902367813437</v>
      </c>
    </row>
    <row r="1346" spans="1:3">
      <c r="A1346" s="184">
        <v>1345</v>
      </c>
      <c r="B1346" s="184" t="s">
        <v>1327</v>
      </c>
      <c r="C1346" s="300">
        <v>5902367813444</v>
      </c>
    </row>
    <row r="1347" spans="1:3">
      <c r="A1347" s="184">
        <v>1346</v>
      </c>
      <c r="B1347" s="184" t="s">
        <v>1326</v>
      </c>
      <c r="C1347" s="300">
        <v>5902367813451</v>
      </c>
    </row>
    <row r="1348" spans="1:3">
      <c r="A1348" s="184">
        <v>1347</v>
      </c>
      <c r="B1348" s="184" t="s">
        <v>1325</v>
      </c>
      <c r="C1348" s="300">
        <v>5902367813468</v>
      </c>
    </row>
    <row r="1349" spans="1:3">
      <c r="A1349" s="184">
        <v>1348</v>
      </c>
      <c r="B1349" s="184" t="s">
        <v>1324</v>
      </c>
      <c r="C1349" s="300">
        <v>5902367813475</v>
      </c>
    </row>
    <row r="1350" spans="1:3">
      <c r="A1350" s="184">
        <v>1349</v>
      </c>
      <c r="B1350" s="184" t="s">
        <v>1323</v>
      </c>
      <c r="C1350" s="300">
        <v>5902367813482</v>
      </c>
    </row>
    <row r="1351" spans="1:3">
      <c r="A1351" s="184">
        <v>1350</v>
      </c>
      <c r="B1351" s="184" t="s">
        <v>1322</v>
      </c>
      <c r="C1351" s="300">
        <v>5902367813499</v>
      </c>
    </row>
    <row r="1352" spans="1:3">
      <c r="A1352" s="184">
        <v>1351</v>
      </c>
      <c r="B1352" s="184" t="s">
        <v>1321</v>
      </c>
      <c r="C1352" s="300">
        <v>5902367813505</v>
      </c>
    </row>
    <row r="1353" spans="1:3">
      <c r="A1353" s="184">
        <v>1352</v>
      </c>
      <c r="B1353" s="184" t="s">
        <v>1320</v>
      </c>
      <c r="C1353" s="300">
        <v>5902367813512</v>
      </c>
    </row>
    <row r="1354" spans="1:3">
      <c r="A1354" s="184">
        <v>1353</v>
      </c>
      <c r="B1354" s="184" t="s">
        <v>1249</v>
      </c>
      <c r="C1354" s="300">
        <v>5902367813529</v>
      </c>
    </row>
    <row r="1355" spans="1:3">
      <c r="A1355" s="184">
        <v>1354</v>
      </c>
      <c r="B1355" s="184" t="s">
        <v>1248</v>
      </c>
      <c r="C1355" s="300">
        <v>5902367813536</v>
      </c>
    </row>
    <row r="1356" spans="1:3">
      <c r="A1356" s="184">
        <v>1355</v>
      </c>
      <c r="B1356" s="184" t="s">
        <v>1247</v>
      </c>
      <c r="C1356" s="300">
        <v>5902367813543</v>
      </c>
    </row>
    <row r="1357" spans="1:3">
      <c r="A1357" s="184">
        <v>1356</v>
      </c>
      <c r="B1357" s="184" t="s">
        <v>1246</v>
      </c>
      <c r="C1357" s="300">
        <v>5902367813550</v>
      </c>
    </row>
    <row r="1358" spans="1:3">
      <c r="A1358" s="184">
        <v>1357</v>
      </c>
      <c r="B1358" s="184" t="s">
        <v>1245</v>
      </c>
      <c r="C1358" s="300">
        <v>5902367813567</v>
      </c>
    </row>
    <row r="1359" spans="1:3">
      <c r="A1359" s="184">
        <v>1358</v>
      </c>
      <c r="B1359" s="184" t="s">
        <v>1244</v>
      </c>
      <c r="C1359" s="300">
        <v>5902367813574</v>
      </c>
    </row>
    <row r="1360" spans="1:3">
      <c r="A1360" s="184">
        <v>1359</v>
      </c>
      <c r="B1360" s="184" t="s">
        <v>1243</v>
      </c>
      <c r="C1360" s="300">
        <v>5902367813581</v>
      </c>
    </row>
    <row r="1361" spans="1:3">
      <c r="A1361" s="184">
        <v>1360</v>
      </c>
      <c r="B1361" s="184" t="s">
        <v>1242</v>
      </c>
      <c r="C1361" s="300">
        <v>5902367813598</v>
      </c>
    </row>
    <row r="1362" spans="1:3">
      <c r="A1362" s="184">
        <v>1361</v>
      </c>
      <c r="B1362" s="184" t="s">
        <v>1241</v>
      </c>
      <c r="C1362" s="300">
        <v>5902367813604</v>
      </c>
    </row>
    <row r="1363" spans="1:3">
      <c r="A1363" s="184">
        <v>1362</v>
      </c>
      <c r="B1363" s="184" t="s">
        <v>1240</v>
      </c>
      <c r="C1363" s="300">
        <v>5902367813611</v>
      </c>
    </row>
    <row r="1364" spans="1:3">
      <c r="A1364" s="184">
        <v>1363</v>
      </c>
      <c r="B1364" s="184" t="s">
        <v>1169</v>
      </c>
      <c r="C1364" s="300">
        <v>5902367813628</v>
      </c>
    </row>
    <row r="1365" spans="1:3">
      <c r="A1365" s="184">
        <v>1364</v>
      </c>
      <c r="B1365" s="184" t="s">
        <v>1168</v>
      </c>
      <c r="C1365" s="300">
        <v>5902367813635</v>
      </c>
    </row>
    <row r="1366" spans="1:3">
      <c r="A1366" s="184">
        <v>1365</v>
      </c>
      <c r="B1366" s="184" t="s">
        <v>1167</v>
      </c>
      <c r="C1366" s="300">
        <v>5902367813642</v>
      </c>
    </row>
    <row r="1367" spans="1:3">
      <c r="A1367" s="184">
        <v>1366</v>
      </c>
      <c r="B1367" s="184" t="s">
        <v>1166</v>
      </c>
      <c r="C1367" s="300">
        <v>5902367813659</v>
      </c>
    </row>
    <row r="1368" spans="1:3">
      <c r="A1368" s="184">
        <v>1367</v>
      </c>
      <c r="B1368" s="184" t="s">
        <v>1165</v>
      </c>
      <c r="C1368" s="300">
        <v>5902367813666</v>
      </c>
    </row>
    <row r="1369" spans="1:3">
      <c r="A1369" s="184">
        <v>1368</v>
      </c>
      <c r="B1369" s="184" t="s">
        <v>1164</v>
      </c>
      <c r="C1369" s="300">
        <v>5902367813673</v>
      </c>
    </row>
    <row r="1370" spans="1:3">
      <c r="A1370" s="184">
        <v>1369</v>
      </c>
      <c r="B1370" s="184" t="s">
        <v>1163</v>
      </c>
      <c r="C1370" s="300">
        <v>5902367813680</v>
      </c>
    </row>
    <row r="1371" spans="1:3">
      <c r="A1371" s="184">
        <v>1370</v>
      </c>
      <c r="B1371" s="184" t="s">
        <v>1162</v>
      </c>
      <c r="C1371" s="300">
        <v>5902367813697</v>
      </c>
    </row>
    <row r="1372" spans="1:3">
      <c r="A1372" s="184">
        <v>1371</v>
      </c>
      <c r="B1372" s="184" t="s">
        <v>1161</v>
      </c>
      <c r="C1372" s="300">
        <v>5902367813703</v>
      </c>
    </row>
    <row r="1373" spans="1:3">
      <c r="A1373" s="184">
        <v>1372</v>
      </c>
      <c r="B1373" s="184" t="s">
        <v>1160</v>
      </c>
      <c r="C1373" s="300">
        <v>5902367813710</v>
      </c>
    </row>
    <row r="1374" spans="1:3">
      <c r="A1374" s="184">
        <v>1373</v>
      </c>
      <c r="B1374" s="184" t="s">
        <v>1089</v>
      </c>
      <c r="C1374" s="300">
        <v>5902367813727</v>
      </c>
    </row>
    <row r="1375" spans="1:3">
      <c r="A1375" s="184">
        <v>1374</v>
      </c>
      <c r="B1375" s="184" t="s">
        <v>1088</v>
      </c>
      <c r="C1375" s="300">
        <v>5902367813734</v>
      </c>
    </row>
    <row r="1376" spans="1:3">
      <c r="A1376" s="184">
        <v>1375</v>
      </c>
      <c r="B1376" s="184" t="s">
        <v>1087</v>
      </c>
      <c r="C1376" s="300">
        <v>5902367813741</v>
      </c>
    </row>
    <row r="1377" spans="1:3">
      <c r="A1377" s="184">
        <v>1376</v>
      </c>
      <c r="B1377" s="184" t="s">
        <v>1086</v>
      </c>
      <c r="C1377" s="300">
        <v>5902367813758</v>
      </c>
    </row>
    <row r="1378" spans="1:3">
      <c r="A1378" s="184">
        <v>1377</v>
      </c>
      <c r="B1378" s="184" t="s">
        <v>1085</v>
      </c>
      <c r="C1378" s="300">
        <v>5902367813765</v>
      </c>
    </row>
    <row r="1379" spans="1:3">
      <c r="A1379" s="184">
        <v>1378</v>
      </c>
      <c r="B1379" s="184" t="s">
        <v>1084</v>
      </c>
      <c r="C1379" s="300">
        <v>5902367813772</v>
      </c>
    </row>
    <row r="1380" spans="1:3">
      <c r="A1380" s="184">
        <v>1379</v>
      </c>
      <c r="B1380" s="184" t="s">
        <v>1083</v>
      </c>
      <c r="C1380" s="300">
        <v>5902367813789</v>
      </c>
    </row>
    <row r="1381" spans="1:3">
      <c r="A1381" s="184">
        <v>1380</v>
      </c>
      <c r="B1381" s="184" t="s">
        <v>1082</v>
      </c>
      <c r="C1381" s="300">
        <v>5902367813796</v>
      </c>
    </row>
    <row r="1382" spans="1:3">
      <c r="A1382" s="184">
        <v>1381</v>
      </c>
      <c r="B1382" s="184" t="s">
        <v>1081</v>
      </c>
      <c r="C1382" s="300">
        <v>5902367813802</v>
      </c>
    </row>
    <row r="1383" spans="1:3">
      <c r="A1383" s="184">
        <v>1382</v>
      </c>
      <c r="B1383" s="184" t="s">
        <v>1080</v>
      </c>
      <c r="C1383" s="300">
        <v>5902367813819</v>
      </c>
    </row>
    <row r="1384" spans="1:3">
      <c r="A1384" s="184">
        <v>1383</v>
      </c>
      <c r="B1384" s="184" t="s">
        <v>1009</v>
      </c>
      <c r="C1384" s="300">
        <v>5902367813826</v>
      </c>
    </row>
    <row r="1385" spans="1:3">
      <c r="A1385" s="184">
        <v>1384</v>
      </c>
      <c r="B1385" s="184" t="s">
        <v>1008</v>
      </c>
      <c r="C1385" s="300">
        <v>5902367813833</v>
      </c>
    </row>
    <row r="1386" spans="1:3">
      <c r="A1386" s="184">
        <v>1385</v>
      </c>
      <c r="B1386" s="184" t="s">
        <v>1007</v>
      </c>
      <c r="C1386" s="300">
        <v>5902367813840</v>
      </c>
    </row>
    <row r="1387" spans="1:3">
      <c r="A1387" s="184">
        <v>1386</v>
      </c>
      <c r="B1387" s="184" t="s">
        <v>1006</v>
      </c>
      <c r="C1387" s="300">
        <v>5902367813857</v>
      </c>
    </row>
    <row r="1388" spans="1:3">
      <c r="A1388" s="184">
        <v>1387</v>
      </c>
      <c r="B1388" s="184" t="s">
        <v>1005</v>
      </c>
      <c r="C1388" s="300">
        <v>5902367813864</v>
      </c>
    </row>
    <row r="1389" spans="1:3">
      <c r="A1389" s="184">
        <v>1388</v>
      </c>
      <c r="B1389" s="184" t="s">
        <v>1004</v>
      </c>
      <c r="C1389" s="300">
        <v>5902367813871</v>
      </c>
    </row>
    <row r="1390" spans="1:3">
      <c r="A1390" s="184">
        <v>1389</v>
      </c>
      <c r="B1390" s="184" t="s">
        <v>1003</v>
      </c>
      <c r="C1390" s="300">
        <v>5902367813888</v>
      </c>
    </row>
    <row r="1391" spans="1:3">
      <c r="A1391" s="184">
        <v>1390</v>
      </c>
      <c r="B1391" s="184" t="s">
        <v>1002</v>
      </c>
      <c r="C1391" s="300">
        <v>5902367813895</v>
      </c>
    </row>
    <row r="1392" spans="1:3">
      <c r="A1392" s="184">
        <v>1391</v>
      </c>
      <c r="B1392" s="184" t="s">
        <v>1001</v>
      </c>
      <c r="C1392" s="300">
        <v>5902367813901</v>
      </c>
    </row>
    <row r="1393" spans="1:3">
      <c r="A1393" s="184">
        <v>1392</v>
      </c>
      <c r="B1393" s="184" t="s">
        <v>1000</v>
      </c>
      <c r="C1393" s="300">
        <v>5902367813918</v>
      </c>
    </row>
    <row r="1394" spans="1:3">
      <c r="A1394" s="184">
        <v>1393</v>
      </c>
      <c r="B1394" s="184" t="s">
        <v>929</v>
      </c>
      <c r="C1394" s="300">
        <v>5902367813925</v>
      </c>
    </row>
    <row r="1395" spans="1:3">
      <c r="A1395" s="184">
        <v>1394</v>
      </c>
      <c r="B1395" s="184" t="s">
        <v>928</v>
      </c>
      <c r="C1395" s="300">
        <v>5902367813932</v>
      </c>
    </row>
    <row r="1396" spans="1:3">
      <c r="A1396" s="184">
        <v>1395</v>
      </c>
      <c r="B1396" s="184" t="s">
        <v>927</v>
      </c>
      <c r="C1396" s="300">
        <v>5902367813949</v>
      </c>
    </row>
    <row r="1397" spans="1:3">
      <c r="A1397" s="184">
        <v>1396</v>
      </c>
      <c r="B1397" s="184" t="s">
        <v>926</v>
      </c>
      <c r="C1397" s="300">
        <v>5902367813956</v>
      </c>
    </row>
    <row r="1398" spans="1:3">
      <c r="A1398" s="184">
        <v>1397</v>
      </c>
      <c r="B1398" s="184" t="s">
        <v>925</v>
      </c>
      <c r="C1398" s="300">
        <v>5902367813963</v>
      </c>
    </row>
    <row r="1399" spans="1:3">
      <c r="A1399" s="184">
        <v>1398</v>
      </c>
      <c r="B1399" s="184" t="s">
        <v>924</v>
      </c>
      <c r="C1399" s="300">
        <v>5902367813970</v>
      </c>
    </row>
    <row r="1400" spans="1:3">
      <c r="A1400" s="184">
        <v>1399</v>
      </c>
      <c r="B1400" s="184" t="s">
        <v>923</v>
      </c>
      <c r="C1400" s="300">
        <v>5902367813987</v>
      </c>
    </row>
    <row r="1401" spans="1:3">
      <c r="A1401" s="184">
        <v>1400</v>
      </c>
      <c r="B1401" s="184" t="s">
        <v>922</v>
      </c>
      <c r="C1401" s="300">
        <v>5902367813994</v>
      </c>
    </row>
    <row r="1402" spans="1:3">
      <c r="A1402" s="184">
        <v>1401</v>
      </c>
      <c r="B1402" s="184" t="s">
        <v>921</v>
      </c>
      <c r="C1402" s="300">
        <v>5902367814007</v>
      </c>
    </row>
    <row r="1403" spans="1:3">
      <c r="A1403" s="184">
        <v>1402</v>
      </c>
      <c r="B1403" s="184" t="s">
        <v>920</v>
      </c>
      <c r="C1403" s="300">
        <v>5902367814014</v>
      </c>
    </row>
    <row r="1404" spans="1:3">
      <c r="A1404" s="184">
        <v>1403</v>
      </c>
      <c r="B1404" s="184" t="s">
        <v>849</v>
      </c>
      <c r="C1404" s="300">
        <v>5902367814021</v>
      </c>
    </row>
    <row r="1405" spans="1:3">
      <c r="A1405" s="184">
        <v>1404</v>
      </c>
      <c r="B1405" s="184" t="s">
        <v>848</v>
      </c>
      <c r="C1405" s="300">
        <v>5902367814038</v>
      </c>
    </row>
    <row r="1406" spans="1:3">
      <c r="A1406" s="184">
        <v>1405</v>
      </c>
      <c r="B1406" s="184" t="s">
        <v>847</v>
      </c>
      <c r="C1406" s="300">
        <v>5902367814045</v>
      </c>
    </row>
    <row r="1407" spans="1:3">
      <c r="A1407" s="184">
        <v>1406</v>
      </c>
      <c r="B1407" s="184" t="s">
        <v>846</v>
      </c>
      <c r="C1407" s="300">
        <v>5902367814052</v>
      </c>
    </row>
    <row r="1408" spans="1:3">
      <c r="A1408" s="184">
        <v>1407</v>
      </c>
      <c r="B1408" s="184" t="s">
        <v>845</v>
      </c>
      <c r="C1408" s="300">
        <v>5902367814069</v>
      </c>
    </row>
    <row r="1409" spans="1:3">
      <c r="A1409" s="184">
        <v>1408</v>
      </c>
      <c r="B1409" s="184" t="s">
        <v>844</v>
      </c>
      <c r="C1409" s="300">
        <v>5902367814076</v>
      </c>
    </row>
    <row r="1410" spans="1:3">
      <c r="A1410" s="184">
        <v>1409</v>
      </c>
      <c r="B1410" s="184" t="s">
        <v>843</v>
      </c>
      <c r="C1410" s="300">
        <v>5902367814083</v>
      </c>
    </row>
    <row r="1411" spans="1:3">
      <c r="A1411" s="184">
        <v>1410</v>
      </c>
      <c r="B1411" s="184" t="s">
        <v>842</v>
      </c>
      <c r="C1411" s="300">
        <v>5902367814090</v>
      </c>
    </row>
    <row r="1412" spans="1:3">
      <c r="A1412" s="184">
        <v>1411</v>
      </c>
      <c r="B1412" s="184" t="s">
        <v>841</v>
      </c>
      <c r="C1412" s="300">
        <v>5902367814106</v>
      </c>
    </row>
    <row r="1413" spans="1:3">
      <c r="A1413" s="184">
        <v>1412</v>
      </c>
      <c r="B1413" s="184" t="s">
        <v>840</v>
      </c>
      <c r="C1413" s="300">
        <v>5902367814113</v>
      </c>
    </row>
    <row r="1414" spans="1:3">
      <c r="A1414" s="184">
        <v>1413</v>
      </c>
      <c r="B1414" s="184" t="s">
        <v>769</v>
      </c>
      <c r="C1414" s="300">
        <v>5902367814120</v>
      </c>
    </row>
    <row r="1415" spans="1:3">
      <c r="A1415" s="184">
        <v>1414</v>
      </c>
      <c r="B1415" s="184" t="s">
        <v>768</v>
      </c>
      <c r="C1415" s="300">
        <v>5902367814137</v>
      </c>
    </row>
    <row r="1416" spans="1:3">
      <c r="A1416" s="184">
        <v>1415</v>
      </c>
      <c r="B1416" s="184" t="s">
        <v>767</v>
      </c>
      <c r="C1416" s="300">
        <v>5902367814144</v>
      </c>
    </row>
    <row r="1417" spans="1:3">
      <c r="A1417" s="184">
        <v>1416</v>
      </c>
      <c r="B1417" s="184" t="s">
        <v>766</v>
      </c>
      <c r="C1417" s="300">
        <v>5902367814151</v>
      </c>
    </row>
    <row r="1418" spans="1:3">
      <c r="A1418" s="184">
        <v>1417</v>
      </c>
      <c r="B1418" s="184" t="s">
        <v>765</v>
      </c>
      <c r="C1418" s="300">
        <v>5902367814168</v>
      </c>
    </row>
    <row r="1419" spans="1:3">
      <c r="A1419" s="184">
        <v>1418</v>
      </c>
      <c r="B1419" s="184" t="s">
        <v>764</v>
      </c>
      <c r="C1419" s="300">
        <v>5902367814175</v>
      </c>
    </row>
    <row r="1420" spans="1:3">
      <c r="A1420" s="184">
        <v>1419</v>
      </c>
      <c r="B1420" s="184" t="s">
        <v>763</v>
      </c>
      <c r="C1420" s="300">
        <v>5902367814182</v>
      </c>
    </row>
    <row r="1421" spans="1:3">
      <c r="A1421" s="184">
        <v>1420</v>
      </c>
      <c r="B1421" s="184" t="s">
        <v>762</v>
      </c>
      <c r="C1421" s="300">
        <v>5902367814199</v>
      </c>
    </row>
    <row r="1422" spans="1:3">
      <c r="A1422" s="184">
        <v>1421</v>
      </c>
      <c r="B1422" s="184" t="s">
        <v>761</v>
      </c>
      <c r="C1422" s="300">
        <v>5902367814205</v>
      </c>
    </row>
    <row r="1423" spans="1:3">
      <c r="A1423" s="184">
        <v>1422</v>
      </c>
      <c r="B1423" s="184" t="s">
        <v>760</v>
      </c>
      <c r="C1423" s="300">
        <v>5902367814212</v>
      </c>
    </row>
    <row r="1424" spans="1:3">
      <c r="A1424" s="184">
        <v>1423</v>
      </c>
      <c r="B1424" s="184" t="s">
        <v>689</v>
      </c>
      <c r="C1424" s="300">
        <v>5902367814229</v>
      </c>
    </row>
    <row r="1425" spans="1:3">
      <c r="A1425" s="184">
        <v>1424</v>
      </c>
      <c r="B1425" s="184" t="s">
        <v>688</v>
      </c>
      <c r="C1425" s="300">
        <v>5902367814236</v>
      </c>
    </row>
    <row r="1426" spans="1:3">
      <c r="A1426" s="184">
        <v>1425</v>
      </c>
      <c r="B1426" s="184" t="s">
        <v>687</v>
      </c>
      <c r="C1426" s="300">
        <v>5902367814243</v>
      </c>
    </row>
    <row r="1427" spans="1:3">
      <c r="A1427" s="184">
        <v>1426</v>
      </c>
      <c r="B1427" s="184" t="s">
        <v>686</v>
      </c>
      <c r="C1427" s="300">
        <v>5902367814250</v>
      </c>
    </row>
    <row r="1428" spans="1:3">
      <c r="A1428" s="184">
        <v>1427</v>
      </c>
      <c r="B1428" s="184" t="s">
        <v>685</v>
      </c>
      <c r="C1428" s="300">
        <v>5902367814267</v>
      </c>
    </row>
    <row r="1429" spans="1:3">
      <c r="A1429" s="184">
        <v>1428</v>
      </c>
      <c r="B1429" s="184" t="s">
        <v>684</v>
      </c>
      <c r="C1429" s="300">
        <v>5902367814274</v>
      </c>
    </row>
    <row r="1430" spans="1:3">
      <c r="A1430" s="184">
        <v>1429</v>
      </c>
      <c r="B1430" s="184" t="s">
        <v>683</v>
      </c>
      <c r="C1430" s="300">
        <v>5902367814281</v>
      </c>
    </row>
    <row r="1431" spans="1:3">
      <c r="A1431" s="184">
        <v>1430</v>
      </c>
      <c r="B1431" s="184" t="s">
        <v>682</v>
      </c>
      <c r="C1431" s="300">
        <v>5902367814298</v>
      </c>
    </row>
    <row r="1432" spans="1:3">
      <c r="A1432" s="184">
        <v>1431</v>
      </c>
      <c r="B1432" s="184" t="s">
        <v>681</v>
      </c>
      <c r="C1432" s="300">
        <v>5902367814304</v>
      </c>
    </row>
    <row r="1433" spans="1:3">
      <c r="A1433" s="184">
        <v>1432</v>
      </c>
      <c r="B1433" s="184" t="s">
        <v>680</v>
      </c>
      <c r="C1433" s="300">
        <v>5902367814311</v>
      </c>
    </row>
    <row r="1434" spans="1:3">
      <c r="A1434" s="184">
        <v>1433</v>
      </c>
      <c r="B1434" s="184" t="s">
        <v>609</v>
      </c>
      <c r="C1434" s="300">
        <v>5902367814328</v>
      </c>
    </row>
    <row r="1435" spans="1:3">
      <c r="A1435" s="184">
        <v>1434</v>
      </c>
      <c r="B1435" s="184" t="s">
        <v>608</v>
      </c>
      <c r="C1435" s="300">
        <v>5902367814335</v>
      </c>
    </row>
    <row r="1436" spans="1:3">
      <c r="A1436" s="184">
        <v>1435</v>
      </c>
      <c r="B1436" s="184" t="s">
        <v>607</v>
      </c>
      <c r="C1436" s="300">
        <v>5902367814342</v>
      </c>
    </row>
    <row r="1437" spans="1:3">
      <c r="A1437" s="184">
        <v>1436</v>
      </c>
      <c r="B1437" s="184" t="s">
        <v>606</v>
      </c>
      <c r="C1437" s="300">
        <v>5902367814359</v>
      </c>
    </row>
    <row r="1438" spans="1:3">
      <c r="A1438" s="184">
        <v>1437</v>
      </c>
      <c r="B1438" s="184" t="s">
        <v>605</v>
      </c>
      <c r="C1438" s="300">
        <v>5902367814366</v>
      </c>
    </row>
    <row r="1439" spans="1:3">
      <c r="A1439" s="184">
        <v>1438</v>
      </c>
      <c r="B1439" s="184" t="s">
        <v>604</v>
      </c>
      <c r="C1439" s="300">
        <v>5902367814373</v>
      </c>
    </row>
    <row r="1440" spans="1:3">
      <c r="A1440" s="184">
        <v>1439</v>
      </c>
      <c r="B1440" s="184" t="s">
        <v>603</v>
      </c>
      <c r="C1440" s="300">
        <v>5902367814380</v>
      </c>
    </row>
    <row r="1441" spans="1:3">
      <c r="A1441" s="184">
        <v>1440</v>
      </c>
      <c r="B1441" s="184" t="s">
        <v>602</v>
      </c>
      <c r="C1441" s="300">
        <v>5902367814397</v>
      </c>
    </row>
    <row r="1442" spans="1:3">
      <c r="A1442" s="184">
        <v>1441</v>
      </c>
      <c r="B1442" s="184" t="s">
        <v>601</v>
      </c>
      <c r="C1442" s="300">
        <v>5902367814403</v>
      </c>
    </row>
    <row r="1443" spans="1:3">
      <c r="A1443" s="184">
        <v>1442</v>
      </c>
      <c r="B1443" s="184" t="s">
        <v>600</v>
      </c>
      <c r="C1443" s="300">
        <v>5902367814410</v>
      </c>
    </row>
    <row r="1444" spans="1:3">
      <c r="A1444" s="184">
        <v>1443</v>
      </c>
      <c r="B1444" s="184" t="s">
        <v>529</v>
      </c>
      <c r="C1444" s="300">
        <v>5902367814427</v>
      </c>
    </row>
    <row r="1445" spans="1:3">
      <c r="A1445" s="184">
        <v>1444</v>
      </c>
      <c r="B1445" s="184" t="s">
        <v>528</v>
      </c>
      <c r="C1445" s="300">
        <v>5902367814434</v>
      </c>
    </row>
    <row r="1446" spans="1:3">
      <c r="A1446" s="184">
        <v>1445</v>
      </c>
      <c r="B1446" s="184" t="s">
        <v>527</v>
      </c>
      <c r="C1446" s="300">
        <v>5902367814441</v>
      </c>
    </row>
    <row r="1447" spans="1:3">
      <c r="A1447" s="184">
        <v>1446</v>
      </c>
      <c r="B1447" s="184" t="s">
        <v>526</v>
      </c>
      <c r="C1447" s="300">
        <v>5902367814458</v>
      </c>
    </row>
    <row r="1448" spans="1:3">
      <c r="A1448" s="184">
        <v>1447</v>
      </c>
      <c r="B1448" s="184" t="s">
        <v>525</v>
      </c>
      <c r="C1448" s="300">
        <v>5902367814465</v>
      </c>
    </row>
    <row r="1449" spans="1:3">
      <c r="A1449" s="184">
        <v>1448</v>
      </c>
      <c r="B1449" s="184" t="s">
        <v>524</v>
      </c>
      <c r="C1449" s="300">
        <v>5902367814472</v>
      </c>
    </row>
    <row r="1450" spans="1:3">
      <c r="A1450" s="184">
        <v>1449</v>
      </c>
      <c r="B1450" s="184" t="s">
        <v>523</v>
      </c>
      <c r="C1450" s="300">
        <v>5902367814489</v>
      </c>
    </row>
    <row r="1451" spans="1:3">
      <c r="A1451" s="184">
        <v>1450</v>
      </c>
      <c r="B1451" s="184" t="s">
        <v>522</v>
      </c>
      <c r="C1451" s="300">
        <v>5902367814496</v>
      </c>
    </row>
    <row r="1452" spans="1:3">
      <c r="A1452" s="184">
        <v>1451</v>
      </c>
      <c r="B1452" s="184" t="s">
        <v>521</v>
      </c>
      <c r="C1452" s="300">
        <v>5902367814502</v>
      </c>
    </row>
    <row r="1453" spans="1:3">
      <c r="A1453" s="184">
        <v>1452</v>
      </c>
      <c r="B1453" s="184" t="s">
        <v>520</v>
      </c>
      <c r="C1453" s="300">
        <v>5902367814519</v>
      </c>
    </row>
    <row r="1454" spans="1:3">
      <c r="A1454" s="184">
        <v>1453</v>
      </c>
      <c r="B1454" s="184" t="s">
        <v>3001</v>
      </c>
      <c r="C1454" s="300">
        <v>5902367814526</v>
      </c>
    </row>
    <row r="1455" spans="1:3">
      <c r="A1455" s="184">
        <v>1454</v>
      </c>
      <c r="B1455" s="184" t="s">
        <v>3002</v>
      </c>
      <c r="C1455" s="300">
        <v>5902367814533</v>
      </c>
    </row>
    <row r="1456" spans="1:3">
      <c r="A1456" s="184">
        <v>1455</v>
      </c>
      <c r="B1456" s="184" t="s">
        <v>3003</v>
      </c>
      <c r="C1456" s="300">
        <v>5902367814540</v>
      </c>
    </row>
    <row r="1457" spans="1:3">
      <c r="A1457" s="184">
        <v>1456</v>
      </c>
      <c r="B1457" s="184" t="s">
        <v>3004</v>
      </c>
      <c r="C1457" s="300">
        <v>5902367814557</v>
      </c>
    </row>
    <row r="1458" spans="1:3">
      <c r="A1458" s="184">
        <v>1457</v>
      </c>
      <c r="B1458" s="184" t="s">
        <v>3005</v>
      </c>
      <c r="C1458" s="300">
        <v>5902367814564</v>
      </c>
    </row>
    <row r="1459" spans="1:3">
      <c r="A1459" s="184">
        <v>1458</v>
      </c>
      <c r="B1459" s="184" t="s">
        <v>3006</v>
      </c>
      <c r="C1459" s="300">
        <v>5902367814571</v>
      </c>
    </row>
    <row r="1460" spans="1:3">
      <c r="A1460" s="184">
        <v>1459</v>
      </c>
      <c r="B1460" s="184" t="s">
        <v>3007</v>
      </c>
      <c r="C1460" s="300">
        <v>5902367814588</v>
      </c>
    </row>
    <row r="1461" spans="1:3">
      <c r="A1461" s="184">
        <v>1460</v>
      </c>
      <c r="B1461" s="184" t="s">
        <v>3008</v>
      </c>
      <c r="C1461" s="300">
        <v>5902367814595</v>
      </c>
    </row>
    <row r="1462" spans="1:3">
      <c r="A1462" s="184">
        <v>1461</v>
      </c>
      <c r="B1462" s="184" t="s">
        <v>3009</v>
      </c>
      <c r="C1462" s="300">
        <v>5902367814601</v>
      </c>
    </row>
    <row r="1463" spans="1:3">
      <c r="A1463" s="184">
        <v>1462</v>
      </c>
      <c r="B1463" s="184" t="s">
        <v>3010</v>
      </c>
      <c r="C1463" s="300">
        <v>5902367814618</v>
      </c>
    </row>
    <row r="1464" spans="1:3">
      <c r="A1464" s="184">
        <v>1463</v>
      </c>
      <c r="B1464" s="184" t="s">
        <v>1559</v>
      </c>
      <c r="C1464" s="300">
        <v>5902367814625</v>
      </c>
    </row>
    <row r="1465" spans="1:3">
      <c r="A1465" s="184">
        <v>1464</v>
      </c>
      <c r="B1465" s="184" t="s">
        <v>1558</v>
      </c>
      <c r="C1465" s="300">
        <v>5902367814632</v>
      </c>
    </row>
    <row r="1466" spans="1:3">
      <c r="A1466" s="184">
        <v>1465</v>
      </c>
      <c r="B1466" s="184" t="s">
        <v>1557</v>
      </c>
      <c r="C1466" s="300">
        <v>5902367814649</v>
      </c>
    </row>
    <row r="1467" spans="1:3">
      <c r="A1467" s="184">
        <v>1466</v>
      </c>
      <c r="B1467" s="184" t="s">
        <v>1556</v>
      </c>
      <c r="C1467" s="300">
        <v>5902367814656</v>
      </c>
    </row>
    <row r="1468" spans="1:3">
      <c r="A1468" s="184">
        <v>1467</v>
      </c>
      <c r="B1468" s="184" t="s">
        <v>1555</v>
      </c>
      <c r="C1468" s="300">
        <v>5902367814663</v>
      </c>
    </row>
    <row r="1469" spans="1:3">
      <c r="A1469" s="184">
        <v>1468</v>
      </c>
      <c r="B1469" s="184" t="s">
        <v>1554</v>
      </c>
      <c r="C1469" s="300">
        <v>5902367814670</v>
      </c>
    </row>
    <row r="1470" spans="1:3">
      <c r="A1470" s="184">
        <v>1469</v>
      </c>
      <c r="B1470" s="184" t="s">
        <v>1553</v>
      </c>
      <c r="C1470" s="300">
        <v>5902367814687</v>
      </c>
    </row>
    <row r="1471" spans="1:3">
      <c r="A1471" s="184">
        <v>1470</v>
      </c>
      <c r="B1471" s="184" t="s">
        <v>1552</v>
      </c>
      <c r="C1471" s="300">
        <v>5902367814694</v>
      </c>
    </row>
    <row r="1472" spans="1:3">
      <c r="A1472" s="184">
        <v>1471</v>
      </c>
      <c r="B1472" s="184" t="s">
        <v>1551</v>
      </c>
      <c r="C1472" s="300">
        <v>5902367814700</v>
      </c>
    </row>
    <row r="1473" spans="1:3">
      <c r="A1473" s="184">
        <v>1472</v>
      </c>
      <c r="B1473" s="184" t="s">
        <v>1550</v>
      </c>
      <c r="C1473" s="300">
        <v>5902367814717</v>
      </c>
    </row>
    <row r="1474" spans="1:3">
      <c r="A1474" s="184">
        <v>1473</v>
      </c>
      <c r="B1474" s="184" t="s">
        <v>1479</v>
      </c>
      <c r="C1474" s="300">
        <v>5902367814724</v>
      </c>
    </row>
    <row r="1475" spans="1:3">
      <c r="A1475" s="184">
        <v>1474</v>
      </c>
      <c r="B1475" s="184" t="s">
        <v>1478</v>
      </c>
      <c r="C1475" s="300">
        <v>5902367814731</v>
      </c>
    </row>
    <row r="1476" spans="1:3">
      <c r="A1476" s="184">
        <v>1475</v>
      </c>
      <c r="B1476" s="184" t="s">
        <v>1477</v>
      </c>
      <c r="C1476" s="300">
        <v>5902367814748</v>
      </c>
    </row>
    <row r="1477" spans="1:3">
      <c r="A1477" s="184">
        <v>1476</v>
      </c>
      <c r="B1477" s="184" t="s">
        <v>1476</v>
      </c>
      <c r="C1477" s="300">
        <v>5902367814755</v>
      </c>
    </row>
    <row r="1478" spans="1:3">
      <c r="A1478" s="184">
        <v>1477</v>
      </c>
      <c r="B1478" s="184" t="s">
        <v>1475</v>
      </c>
      <c r="C1478" s="300">
        <v>5902367814762</v>
      </c>
    </row>
    <row r="1479" spans="1:3">
      <c r="A1479" s="184">
        <v>1478</v>
      </c>
      <c r="B1479" s="184" t="s">
        <v>1474</v>
      </c>
      <c r="C1479" s="300">
        <v>5902367814779</v>
      </c>
    </row>
    <row r="1480" spans="1:3">
      <c r="A1480" s="184">
        <v>1479</v>
      </c>
      <c r="B1480" s="184" t="s">
        <v>1473</v>
      </c>
      <c r="C1480" s="300">
        <v>5902367814786</v>
      </c>
    </row>
    <row r="1481" spans="1:3">
      <c r="A1481" s="184">
        <v>1480</v>
      </c>
      <c r="B1481" s="184" t="s">
        <v>1472</v>
      </c>
      <c r="C1481" s="300">
        <v>5902367814793</v>
      </c>
    </row>
    <row r="1482" spans="1:3">
      <c r="A1482" s="184">
        <v>1481</v>
      </c>
      <c r="B1482" s="184" t="s">
        <v>1471</v>
      </c>
      <c r="C1482" s="300">
        <v>5902367814809</v>
      </c>
    </row>
    <row r="1483" spans="1:3">
      <c r="A1483" s="184">
        <v>1482</v>
      </c>
      <c r="B1483" s="184" t="s">
        <v>1470</v>
      </c>
      <c r="C1483" s="300">
        <v>5902367814816</v>
      </c>
    </row>
    <row r="1484" spans="1:3">
      <c r="A1484" s="184">
        <v>1483</v>
      </c>
      <c r="B1484" s="184" t="s">
        <v>1399</v>
      </c>
      <c r="C1484" s="300">
        <v>5902367814823</v>
      </c>
    </row>
    <row r="1485" spans="1:3">
      <c r="A1485" s="184">
        <v>1484</v>
      </c>
      <c r="B1485" s="184" t="s">
        <v>1398</v>
      </c>
      <c r="C1485" s="300">
        <v>5902367814830</v>
      </c>
    </row>
    <row r="1486" spans="1:3">
      <c r="A1486" s="184">
        <v>1485</v>
      </c>
      <c r="B1486" s="184" t="s">
        <v>1397</v>
      </c>
      <c r="C1486" s="300">
        <v>5902367814847</v>
      </c>
    </row>
    <row r="1487" spans="1:3">
      <c r="A1487" s="184">
        <v>1486</v>
      </c>
      <c r="B1487" s="184" t="s">
        <v>1396</v>
      </c>
      <c r="C1487" s="300">
        <v>5902367814854</v>
      </c>
    </row>
    <row r="1488" spans="1:3">
      <c r="A1488" s="184">
        <v>1487</v>
      </c>
      <c r="B1488" s="184" t="s">
        <v>1395</v>
      </c>
      <c r="C1488" s="300">
        <v>5902367814861</v>
      </c>
    </row>
    <row r="1489" spans="1:3">
      <c r="A1489" s="184">
        <v>1488</v>
      </c>
      <c r="B1489" s="184" t="s">
        <v>1394</v>
      </c>
      <c r="C1489" s="300">
        <v>5902367814878</v>
      </c>
    </row>
    <row r="1490" spans="1:3">
      <c r="A1490" s="184">
        <v>1489</v>
      </c>
      <c r="B1490" s="184" t="s">
        <v>1393</v>
      </c>
      <c r="C1490" s="300">
        <v>5902367814885</v>
      </c>
    </row>
    <row r="1491" spans="1:3">
      <c r="A1491" s="184">
        <v>1490</v>
      </c>
      <c r="B1491" s="184" t="s">
        <v>1392</v>
      </c>
      <c r="C1491" s="300">
        <v>5902367814892</v>
      </c>
    </row>
    <row r="1492" spans="1:3">
      <c r="A1492" s="184">
        <v>1491</v>
      </c>
      <c r="B1492" s="184" t="s">
        <v>1391</v>
      </c>
      <c r="C1492" s="300">
        <v>5902367814908</v>
      </c>
    </row>
    <row r="1493" spans="1:3">
      <c r="A1493" s="184">
        <v>1492</v>
      </c>
      <c r="B1493" s="184" t="s">
        <v>1390</v>
      </c>
      <c r="C1493" s="300">
        <v>5902367814915</v>
      </c>
    </row>
    <row r="1494" spans="1:3">
      <c r="A1494" s="184">
        <v>1493</v>
      </c>
      <c r="B1494" s="184" t="s">
        <v>1319</v>
      </c>
      <c r="C1494" s="300">
        <v>5902367814922</v>
      </c>
    </row>
    <row r="1495" spans="1:3">
      <c r="A1495" s="184">
        <v>1494</v>
      </c>
      <c r="B1495" s="184" t="s">
        <v>1318</v>
      </c>
      <c r="C1495" s="300">
        <v>5902367814939</v>
      </c>
    </row>
    <row r="1496" spans="1:3">
      <c r="A1496" s="184">
        <v>1495</v>
      </c>
      <c r="B1496" s="184" t="s">
        <v>1317</v>
      </c>
      <c r="C1496" s="300">
        <v>5902367814946</v>
      </c>
    </row>
    <row r="1497" spans="1:3">
      <c r="A1497" s="184">
        <v>1496</v>
      </c>
      <c r="B1497" s="184" t="s">
        <v>1316</v>
      </c>
      <c r="C1497" s="300">
        <v>5902367814953</v>
      </c>
    </row>
    <row r="1498" spans="1:3">
      <c r="A1498" s="184">
        <v>1497</v>
      </c>
      <c r="B1498" s="184" t="s">
        <v>1315</v>
      </c>
      <c r="C1498" s="300">
        <v>5902367814960</v>
      </c>
    </row>
    <row r="1499" spans="1:3">
      <c r="A1499" s="184">
        <v>1498</v>
      </c>
      <c r="B1499" s="184" t="s">
        <v>1314</v>
      </c>
      <c r="C1499" s="300">
        <v>5902367814977</v>
      </c>
    </row>
    <row r="1500" spans="1:3">
      <c r="A1500" s="184">
        <v>1499</v>
      </c>
      <c r="B1500" s="184" t="s">
        <v>1313</v>
      </c>
      <c r="C1500" s="300">
        <v>5902367814984</v>
      </c>
    </row>
    <row r="1501" spans="1:3">
      <c r="A1501" s="184">
        <v>1500</v>
      </c>
      <c r="B1501" s="184" t="s">
        <v>1312</v>
      </c>
      <c r="C1501" s="300">
        <v>5902367814991</v>
      </c>
    </row>
    <row r="1502" spans="1:3">
      <c r="A1502" s="184">
        <v>1501</v>
      </c>
      <c r="B1502" s="184" t="s">
        <v>1311</v>
      </c>
      <c r="C1502" s="300">
        <v>5902367815004</v>
      </c>
    </row>
    <row r="1503" spans="1:3">
      <c r="A1503" s="184">
        <v>1502</v>
      </c>
      <c r="B1503" s="184" t="s">
        <v>1310</v>
      </c>
      <c r="C1503" s="300">
        <v>5902367815011</v>
      </c>
    </row>
    <row r="1504" spans="1:3">
      <c r="A1504" s="184">
        <v>1503</v>
      </c>
      <c r="B1504" s="184" t="s">
        <v>1239</v>
      </c>
      <c r="C1504" s="300">
        <v>5902367815028</v>
      </c>
    </row>
    <row r="1505" spans="1:3">
      <c r="A1505" s="184">
        <v>1504</v>
      </c>
      <c r="B1505" s="184" t="s">
        <v>1238</v>
      </c>
      <c r="C1505" s="300">
        <v>5902367815035</v>
      </c>
    </row>
    <row r="1506" spans="1:3">
      <c r="A1506" s="184">
        <v>1505</v>
      </c>
      <c r="B1506" s="184" t="s">
        <v>1237</v>
      </c>
      <c r="C1506" s="300">
        <v>5902367815042</v>
      </c>
    </row>
    <row r="1507" spans="1:3">
      <c r="A1507" s="184">
        <v>1506</v>
      </c>
      <c r="B1507" s="184" t="s">
        <v>1236</v>
      </c>
      <c r="C1507" s="300">
        <v>5902367815059</v>
      </c>
    </row>
    <row r="1508" spans="1:3">
      <c r="A1508" s="184">
        <v>1507</v>
      </c>
      <c r="B1508" s="184" t="s">
        <v>1235</v>
      </c>
      <c r="C1508" s="300">
        <v>5902367815066</v>
      </c>
    </row>
    <row r="1509" spans="1:3">
      <c r="A1509" s="184">
        <v>1508</v>
      </c>
      <c r="B1509" s="184" t="s">
        <v>1234</v>
      </c>
      <c r="C1509" s="300">
        <v>5902367815073</v>
      </c>
    </row>
    <row r="1510" spans="1:3">
      <c r="A1510" s="184">
        <v>1509</v>
      </c>
      <c r="B1510" s="184" t="s">
        <v>1233</v>
      </c>
      <c r="C1510" s="300">
        <v>5902367815080</v>
      </c>
    </row>
    <row r="1511" spans="1:3">
      <c r="A1511" s="184">
        <v>1510</v>
      </c>
      <c r="B1511" s="184" t="s">
        <v>1232</v>
      </c>
      <c r="C1511" s="300">
        <v>5902367815097</v>
      </c>
    </row>
    <row r="1512" spans="1:3">
      <c r="A1512" s="184">
        <v>1511</v>
      </c>
      <c r="B1512" s="184" t="s">
        <v>1231</v>
      </c>
      <c r="C1512" s="300">
        <v>5902367815103</v>
      </c>
    </row>
    <row r="1513" spans="1:3">
      <c r="A1513" s="184">
        <v>1512</v>
      </c>
      <c r="B1513" s="184" t="s">
        <v>1230</v>
      </c>
      <c r="C1513" s="300">
        <v>5902367815110</v>
      </c>
    </row>
    <row r="1514" spans="1:3">
      <c r="A1514" s="184">
        <v>1513</v>
      </c>
      <c r="B1514" s="184" t="s">
        <v>1159</v>
      </c>
      <c r="C1514" s="300">
        <v>5902367815127</v>
      </c>
    </row>
    <row r="1515" spans="1:3">
      <c r="A1515" s="184">
        <v>1514</v>
      </c>
      <c r="B1515" s="184" t="s">
        <v>1158</v>
      </c>
      <c r="C1515" s="300">
        <v>5902367815134</v>
      </c>
    </row>
    <row r="1516" spans="1:3">
      <c r="A1516" s="184">
        <v>1515</v>
      </c>
      <c r="B1516" s="184" t="s">
        <v>1157</v>
      </c>
      <c r="C1516" s="300">
        <v>5902367815141</v>
      </c>
    </row>
    <row r="1517" spans="1:3">
      <c r="A1517" s="184">
        <v>1516</v>
      </c>
      <c r="B1517" s="184" t="s">
        <v>1156</v>
      </c>
      <c r="C1517" s="300">
        <v>5902367815158</v>
      </c>
    </row>
    <row r="1518" spans="1:3">
      <c r="A1518" s="184">
        <v>1517</v>
      </c>
      <c r="B1518" s="184" t="s">
        <v>1155</v>
      </c>
      <c r="C1518" s="300">
        <v>5902367815165</v>
      </c>
    </row>
    <row r="1519" spans="1:3">
      <c r="A1519" s="184">
        <v>1518</v>
      </c>
      <c r="B1519" s="184" t="s">
        <v>1154</v>
      </c>
      <c r="C1519" s="300">
        <v>5902367815172</v>
      </c>
    </row>
    <row r="1520" spans="1:3">
      <c r="A1520" s="184">
        <v>1519</v>
      </c>
      <c r="B1520" s="184" t="s">
        <v>1153</v>
      </c>
      <c r="C1520" s="300">
        <v>5902367815189</v>
      </c>
    </row>
    <row r="1521" spans="1:3">
      <c r="A1521" s="184">
        <v>1520</v>
      </c>
      <c r="B1521" s="184" t="s">
        <v>1152</v>
      </c>
      <c r="C1521" s="300">
        <v>5902367815196</v>
      </c>
    </row>
    <row r="1522" spans="1:3">
      <c r="A1522" s="184">
        <v>1521</v>
      </c>
      <c r="B1522" s="184" t="s">
        <v>1151</v>
      </c>
      <c r="C1522" s="300">
        <v>5902367815202</v>
      </c>
    </row>
    <row r="1523" spans="1:3">
      <c r="A1523" s="184">
        <v>1522</v>
      </c>
      <c r="B1523" s="184" t="s">
        <v>1150</v>
      </c>
      <c r="C1523" s="300">
        <v>5902367815219</v>
      </c>
    </row>
    <row r="1524" spans="1:3">
      <c r="A1524" s="184">
        <v>1523</v>
      </c>
      <c r="B1524" s="184" t="s">
        <v>1079</v>
      </c>
      <c r="C1524" s="300">
        <v>5902367815226</v>
      </c>
    </row>
    <row r="1525" spans="1:3">
      <c r="A1525" s="184">
        <v>1524</v>
      </c>
      <c r="B1525" s="184" t="s">
        <v>1078</v>
      </c>
      <c r="C1525" s="300">
        <v>5902367815233</v>
      </c>
    </row>
    <row r="1526" spans="1:3">
      <c r="A1526" s="184">
        <v>1525</v>
      </c>
      <c r="B1526" s="184" t="s">
        <v>1077</v>
      </c>
      <c r="C1526" s="300">
        <v>5902367815240</v>
      </c>
    </row>
    <row r="1527" spans="1:3">
      <c r="A1527" s="184">
        <v>1526</v>
      </c>
      <c r="B1527" s="184" t="s">
        <v>1076</v>
      </c>
      <c r="C1527" s="300">
        <v>5902367815257</v>
      </c>
    </row>
    <row r="1528" spans="1:3">
      <c r="A1528" s="184">
        <v>1527</v>
      </c>
      <c r="B1528" s="184" t="s">
        <v>1075</v>
      </c>
      <c r="C1528" s="300">
        <v>5902367815264</v>
      </c>
    </row>
    <row r="1529" spans="1:3">
      <c r="A1529" s="184">
        <v>1528</v>
      </c>
      <c r="B1529" s="184" t="s">
        <v>1074</v>
      </c>
      <c r="C1529" s="300">
        <v>5902367815271</v>
      </c>
    </row>
    <row r="1530" spans="1:3">
      <c r="A1530" s="184">
        <v>1529</v>
      </c>
      <c r="B1530" s="184" t="s">
        <v>1073</v>
      </c>
      <c r="C1530" s="300">
        <v>5902367815288</v>
      </c>
    </row>
    <row r="1531" spans="1:3">
      <c r="A1531" s="184">
        <v>1530</v>
      </c>
      <c r="B1531" s="184" t="s">
        <v>1072</v>
      </c>
      <c r="C1531" s="300">
        <v>5902367815295</v>
      </c>
    </row>
    <row r="1532" spans="1:3">
      <c r="A1532" s="184">
        <v>1531</v>
      </c>
      <c r="B1532" s="184" t="s">
        <v>1071</v>
      </c>
      <c r="C1532" s="300">
        <v>5902367815301</v>
      </c>
    </row>
    <row r="1533" spans="1:3">
      <c r="A1533" s="184">
        <v>1532</v>
      </c>
      <c r="B1533" s="184" t="s">
        <v>1070</v>
      </c>
      <c r="C1533" s="300">
        <v>5902367815318</v>
      </c>
    </row>
    <row r="1534" spans="1:3">
      <c r="A1534" s="184">
        <v>1533</v>
      </c>
      <c r="B1534" s="184" t="s">
        <v>999</v>
      </c>
      <c r="C1534" s="300">
        <v>5902367815325</v>
      </c>
    </row>
    <row r="1535" spans="1:3">
      <c r="A1535" s="184">
        <v>1534</v>
      </c>
      <c r="B1535" s="184" t="s">
        <v>998</v>
      </c>
      <c r="C1535" s="300">
        <v>5902367815332</v>
      </c>
    </row>
    <row r="1536" spans="1:3">
      <c r="A1536" s="184">
        <v>1535</v>
      </c>
      <c r="B1536" s="184" t="s">
        <v>997</v>
      </c>
      <c r="C1536" s="300">
        <v>5902367815349</v>
      </c>
    </row>
    <row r="1537" spans="1:3">
      <c r="A1537" s="184">
        <v>1536</v>
      </c>
      <c r="B1537" s="184" t="s">
        <v>996</v>
      </c>
      <c r="C1537" s="300">
        <v>5902367815356</v>
      </c>
    </row>
    <row r="1538" spans="1:3">
      <c r="A1538" s="184">
        <v>1537</v>
      </c>
      <c r="B1538" s="184" t="s">
        <v>995</v>
      </c>
      <c r="C1538" s="300">
        <v>5902367815363</v>
      </c>
    </row>
    <row r="1539" spans="1:3">
      <c r="A1539" s="184">
        <v>1538</v>
      </c>
      <c r="B1539" s="184" t="s">
        <v>994</v>
      </c>
      <c r="C1539" s="300">
        <v>5902367815370</v>
      </c>
    </row>
    <row r="1540" spans="1:3">
      <c r="A1540" s="184">
        <v>1539</v>
      </c>
      <c r="B1540" s="184" t="s">
        <v>993</v>
      </c>
      <c r="C1540" s="300">
        <v>5902367815387</v>
      </c>
    </row>
    <row r="1541" spans="1:3">
      <c r="A1541" s="184">
        <v>1540</v>
      </c>
      <c r="B1541" s="184" t="s">
        <v>992</v>
      </c>
      <c r="C1541" s="300">
        <v>5902367815394</v>
      </c>
    </row>
    <row r="1542" spans="1:3">
      <c r="A1542" s="184">
        <v>1541</v>
      </c>
      <c r="B1542" s="184" t="s">
        <v>991</v>
      </c>
      <c r="C1542" s="300">
        <v>5902367815400</v>
      </c>
    </row>
    <row r="1543" spans="1:3">
      <c r="A1543" s="184">
        <v>1542</v>
      </c>
      <c r="B1543" s="184" t="s">
        <v>990</v>
      </c>
      <c r="C1543" s="300">
        <v>5902367815417</v>
      </c>
    </row>
    <row r="1544" spans="1:3">
      <c r="A1544" s="184">
        <v>1543</v>
      </c>
      <c r="B1544" s="184" t="s">
        <v>919</v>
      </c>
      <c r="C1544" s="300">
        <v>5902367815424</v>
      </c>
    </row>
    <row r="1545" spans="1:3">
      <c r="A1545" s="184">
        <v>1544</v>
      </c>
      <c r="B1545" s="184" t="s">
        <v>918</v>
      </c>
      <c r="C1545" s="300">
        <v>5902367815431</v>
      </c>
    </row>
    <row r="1546" spans="1:3">
      <c r="A1546" s="184">
        <v>1545</v>
      </c>
      <c r="B1546" s="184" t="s">
        <v>917</v>
      </c>
      <c r="C1546" s="300">
        <v>5902367815448</v>
      </c>
    </row>
    <row r="1547" spans="1:3">
      <c r="A1547" s="184">
        <v>1546</v>
      </c>
      <c r="B1547" s="184" t="s">
        <v>916</v>
      </c>
      <c r="C1547" s="300">
        <v>5902367815455</v>
      </c>
    </row>
    <row r="1548" spans="1:3">
      <c r="A1548" s="184">
        <v>1547</v>
      </c>
      <c r="B1548" s="184" t="s">
        <v>915</v>
      </c>
      <c r="C1548" s="300">
        <v>5902367815462</v>
      </c>
    </row>
    <row r="1549" spans="1:3">
      <c r="A1549" s="184">
        <v>1548</v>
      </c>
      <c r="B1549" s="184" t="s">
        <v>914</v>
      </c>
      <c r="C1549" s="300">
        <v>5902367815479</v>
      </c>
    </row>
    <row r="1550" spans="1:3">
      <c r="A1550" s="184">
        <v>1549</v>
      </c>
      <c r="B1550" s="184" t="s">
        <v>913</v>
      </c>
      <c r="C1550" s="300">
        <v>5902367815486</v>
      </c>
    </row>
    <row r="1551" spans="1:3">
      <c r="A1551" s="184">
        <v>1550</v>
      </c>
      <c r="B1551" s="184" t="s">
        <v>912</v>
      </c>
      <c r="C1551" s="300">
        <v>5902367815493</v>
      </c>
    </row>
    <row r="1552" spans="1:3">
      <c r="A1552" s="184">
        <v>1551</v>
      </c>
      <c r="B1552" s="184" t="s">
        <v>911</v>
      </c>
      <c r="C1552" s="300">
        <v>5902367815509</v>
      </c>
    </row>
    <row r="1553" spans="1:3">
      <c r="A1553" s="184">
        <v>1552</v>
      </c>
      <c r="B1553" s="184" t="s">
        <v>910</v>
      </c>
      <c r="C1553" s="300">
        <v>5902367815516</v>
      </c>
    </row>
    <row r="1554" spans="1:3">
      <c r="A1554" s="184">
        <v>1553</v>
      </c>
      <c r="B1554" s="184" t="s">
        <v>839</v>
      </c>
      <c r="C1554" s="300">
        <v>5902367815523</v>
      </c>
    </row>
    <row r="1555" spans="1:3">
      <c r="A1555" s="184">
        <v>1554</v>
      </c>
      <c r="B1555" s="184" t="s">
        <v>838</v>
      </c>
      <c r="C1555" s="300">
        <v>5902367815530</v>
      </c>
    </row>
    <row r="1556" spans="1:3">
      <c r="A1556" s="184">
        <v>1555</v>
      </c>
      <c r="B1556" s="184" t="s">
        <v>837</v>
      </c>
      <c r="C1556" s="300">
        <v>5902367815547</v>
      </c>
    </row>
    <row r="1557" spans="1:3">
      <c r="A1557" s="184">
        <v>1556</v>
      </c>
      <c r="B1557" s="184" t="s">
        <v>836</v>
      </c>
      <c r="C1557" s="300">
        <v>5902367815554</v>
      </c>
    </row>
    <row r="1558" spans="1:3">
      <c r="A1558" s="184">
        <v>1557</v>
      </c>
      <c r="B1558" s="184" t="s">
        <v>835</v>
      </c>
      <c r="C1558" s="300">
        <v>5902367815561</v>
      </c>
    </row>
    <row r="1559" spans="1:3">
      <c r="A1559" s="184">
        <v>1558</v>
      </c>
      <c r="B1559" s="184" t="s">
        <v>834</v>
      </c>
      <c r="C1559" s="300">
        <v>5902367815578</v>
      </c>
    </row>
    <row r="1560" spans="1:3">
      <c r="A1560" s="184">
        <v>1559</v>
      </c>
      <c r="B1560" s="184" t="s">
        <v>833</v>
      </c>
      <c r="C1560" s="300">
        <v>5902367815585</v>
      </c>
    </row>
    <row r="1561" spans="1:3">
      <c r="A1561" s="184">
        <v>1560</v>
      </c>
      <c r="B1561" s="184" t="s">
        <v>832</v>
      </c>
      <c r="C1561" s="300">
        <v>5902367815592</v>
      </c>
    </row>
    <row r="1562" spans="1:3">
      <c r="A1562" s="184">
        <v>1561</v>
      </c>
      <c r="B1562" s="184" t="s">
        <v>831</v>
      </c>
      <c r="C1562" s="300">
        <v>5902367815608</v>
      </c>
    </row>
    <row r="1563" spans="1:3">
      <c r="A1563" s="184">
        <v>1562</v>
      </c>
      <c r="B1563" s="184" t="s">
        <v>830</v>
      </c>
      <c r="C1563" s="300">
        <v>5902367815615</v>
      </c>
    </row>
    <row r="1564" spans="1:3">
      <c r="A1564" s="184">
        <v>1563</v>
      </c>
      <c r="B1564" s="184" t="s">
        <v>759</v>
      </c>
      <c r="C1564" s="300">
        <v>5902367815622</v>
      </c>
    </row>
    <row r="1565" spans="1:3">
      <c r="A1565" s="184">
        <v>1564</v>
      </c>
      <c r="B1565" s="184" t="s">
        <v>758</v>
      </c>
      <c r="C1565" s="300">
        <v>5902367815639</v>
      </c>
    </row>
    <row r="1566" spans="1:3">
      <c r="A1566" s="184">
        <v>1565</v>
      </c>
      <c r="B1566" s="184" t="s">
        <v>757</v>
      </c>
      <c r="C1566" s="300">
        <v>5902367815646</v>
      </c>
    </row>
    <row r="1567" spans="1:3">
      <c r="A1567" s="184">
        <v>1566</v>
      </c>
      <c r="B1567" s="184" t="s">
        <v>756</v>
      </c>
      <c r="C1567" s="300">
        <v>5902367815653</v>
      </c>
    </row>
    <row r="1568" spans="1:3">
      <c r="A1568" s="184">
        <v>1567</v>
      </c>
      <c r="B1568" s="184" t="s">
        <v>755</v>
      </c>
      <c r="C1568" s="300">
        <v>5902367815660</v>
      </c>
    </row>
    <row r="1569" spans="1:3">
      <c r="A1569" s="184">
        <v>1568</v>
      </c>
      <c r="B1569" s="184" t="s">
        <v>754</v>
      </c>
      <c r="C1569" s="300">
        <v>5902367815677</v>
      </c>
    </row>
    <row r="1570" spans="1:3">
      <c r="A1570" s="184">
        <v>1569</v>
      </c>
      <c r="B1570" s="184" t="s">
        <v>753</v>
      </c>
      <c r="C1570" s="300">
        <v>5902367815684</v>
      </c>
    </row>
    <row r="1571" spans="1:3">
      <c r="A1571" s="184">
        <v>1570</v>
      </c>
      <c r="B1571" s="184" t="s">
        <v>752</v>
      </c>
      <c r="C1571" s="300">
        <v>5902367815691</v>
      </c>
    </row>
    <row r="1572" spans="1:3">
      <c r="A1572" s="184">
        <v>1571</v>
      </c>
      <c r="B1572" s="184" t="s">
        <v>751</v>
      </c>
      <c r="C1572" s="300">
        <v>5902367815707</v>
      </c>
    </row>
    <row r="1573" spans="1:3">
      <c r="A1573" s="184">
        <v>1572</v>
      </c>
      <c r="B1573" s="184" t="s">
        <v>750</v>
      </c>
      <c r="C1573" s="300">
        <v>5902367815714</v>
      </c>
    </row>
    <row r="1574" spans="1:3">
      <c r="A1574" s="184">
        <v>1573</v>
      </c>
      <c r="B1574" s="184" t="s">
        <v>679</v>
      </c>
      <c r="C1574" s="300">
        <v>5902367815721</v>
      </c>
    </row>
    <row r="1575" spans="1:3">
      <c r="A1575" s="184">
        <v>1574</v>
      </c>
      <c r="B1575" s="184" t="s">
        <v>678</v>
      </c>
      <c r="C1575" s="300">
        <v>5902367815738</v>
      </c>
    </row>
    <row r="1576" spans="1:3">
      <c r="A1576" s="184">
        <v>1575</v>
      </c>
      <c r="B1576" s="184" t="s">
        <v>677</v>
      </c>
      <c r="C1576" s="300">
        <v>5902367815745</v>
      </c>
    </row>
    <row r="1577" spans="1:3">
      <c r="A1577" s="184">
        <v>1576</v>
      </c>
      <c r="B1577" s="184" t="s">
        <v>676</v>
      </c>
      <c r="C1577" s="300">
        <v>5902367815752</v>
      </c>
    </row>
    <row r="1578" spans="1:3">
      <c r="A1578" s="184">
        <v>1577</v>
      </c>
      <c r="B1578" s="184" t="s">
        <v>675</v>
      </c>
      <c r="C1578" s="300">
        <v>5902367815769</v>
      </c>
    </row>
    <row r="1579" spans="1:3">
      <c r="A1579" s="184">
        <v>1578</v>
      </c>
      <c r="B1579" s="184" t="s">
        <v>674</v>
      </c>
      <c r="C1579" s="300">
        <v>5902367815776</v>
      </c>
    </row>
    <row r="1580" spans="1:3">
      <c r="A1580" s="184">
        <v>1579</v>
      </c>
      <c r="B1580" s="184" t="s">
        <v>673</v>
      </c>
      <c r="C1580" s="300">
        <v>5902367815783</v>
      </c>
    </row>
    <row r="1581" spans="1:3">
      <c r="A1581" s="184">
        <v>1580</v>
      </c>
      <c r="B1581" s="184" t="s">
        <v>672</v>
      </c>
      <c r="C1581" s="300">
        <v>5902367815790</v>
      </c>
    </row>
    <row r="1582" spans="1:3">
      <c r="A1582" s="184">
        <v>1581</v>
      </c>
      <c r="B1582" s="184" t="s">
        <v>671</v>
      </c>
      <c r="C1582" s="300">
        <v>5902367815806</v>
      </c>
    </row>
    <row r="1583" spans="1:3">
      <c r="A1583" s="184">
        <v>1582</v>
      </c>
      <c r="B1583" s="184" t="s">
        <v>670</v>
      </c>
      <c r="C1583" s="300">
        <v>5902367815813</v>
      </c>
    </row>
    <row r="1584" spans="1:3">
      <c r="A1584" s="184">
        <v>1583</v>
      </c>
      <c r="B1584" s="184" t="s">
        <v>599</v>
      </c>
      <c r="C1584" s="300">
        <v>5902367815820</v>
      </c>
    </row>
    <row r="1585" spans="1:3">
      <c r="A1585" s="184">
        <v>1584</v>
      </c>
      <c r="B1585" s="184" t="s">
        <v>598</v>
      </c>
      <c r="C1585" s="300">
        <v>5902367815837</v>
      </c>
    </row>
    <row r="1586" spans="1:3">
      <c r="A1586" s="184">
        <v>1585</v>
      </c>
      <c r="B1586" s="184" t="s">
        <v>597</v>
      </c>
      <c r="C1586" s="300">
        <v>5902367815844</v>
      </c>
    </row>
    <row r="1587" spans="1:3">
      <c r="A1587" s="184">
        <v>1586</v>
      </c>
      <c r="B1587" s="184" t="s">
        <v>596</v>
      </c>
      <c r="C1587" s="300">
        <v>5902367815851</v>
      </c>
    </row>
    <row r="1588" spans="1:3">
      <c r="A1588" s="184">
        <v>1587</v>
      </c>
      <c r="B1588" s="184" t="s">
        <v>595</v>
      </c>
      <c r="C1588" s="300">
        <v>5902367815868</v>
      </c>
    </row>
    <row r="1589" spans="1:3">
      <c r="A1589" s="184">
        <v>1588</v>
      </c>
      <c r="B1589" s="184" t="s">
        <v>594</v>
      </c>
      <c r="C1589" s="300">
        <v>5902367815875</v>
      </c>
    </row>
    <row r="1590" spans="1:3">
      <c r="A1590" s="184">
        <v>1589</v>
      </c>
      <c r="B1590" s="184" t="s">
        <v>593</v>
      </c>
      <c r="C1590" s="300">
        <v>5902367815882</v>
      </c>
    </row>
    <row r="1591" spans="1:3">
      <c r="A1591" s="184">
        <v>1590</v>
      </c>
      <c r="B1591" s="184" t="s">
        <v>592</v>
      </c>
      <c r="C1591" s="300">
        <v>5902367815899</v>
      </c>
    </row>
    <row r="1592" spans="1:3">
      <c r="A1592" s="184">
        <v>1591</v>
      </c>
      <c r="B1592" s="184" t="s">
        <v>591</v>
      </c>
      <c r="C1592" s="300">
        <v>5902367815905</v>
      </c>
    </row>
    <row r="1593" spans="1:3">
      <c r="A1593" s="184">
        <v>1592</v>
      </c>
      <c r="B1593" s="184" t="s">
        <v>590</v>
      </c>
      <c r="C1593" s="300">
        <v>5902367815912</v>
      </c>
    </row>
    <row r="1594" spans="1:3">
      <c r="A1594" s="184">
        <v>1593</v>
      </c>
      <c r="B1594" s="184" t="s">
        <v>519</v>
      </c>
      <c r="C1594" s="300">
        <v>5902367815929</v>
      </c>
    </row>
    <row r="1595" spans="1:3">
      <c r="A1595" s="184">
        <v>1594</v>
      </c>
      <c r="B1595" s="184" t="s">
        <v>518</v>
      </c>
      <c r="C1595" s="300">
        <v>5902367815936</v>
      </c>
    </row>
    <row r="1596" spans="1:3">
      <c r="A1596" s="184">
        <v>1595</v>
      </c>
      <c r="B1596" s="184" t="s">
        <v>517</v>
      </c>
      <c r="C1596" s="300">
        <v>5902367815943</v>
      </c>
    </row>
    <row r="1597" spans="1:3">
      <c r="A1597" s="184">
        <v>1596</v>
      </c>
      <c r="B1597" s="184" t="s">
        <v>516</v>
      </c>
      <c r="C1597" s="300">
        <v>5902367815950</v>
      </c>
    </row>
    <row r="1598" spans="1:3">
      <c r="A1598" s="184">
        <v>1597</v>
      </c>
      <c r="B1598" s="184" t="s">
        <v>515</v>
      </c>
      <c r="C1598" s="300">
        <v>5902367815967</v>
      </c>
    </row>
    <row r="1599" spans="1:3">
      <c r="A1599" s="184">
        <v>1598</v>
      </c>
      <c r="B1599" s="184" t="s">
        <v>514</v>
      </c>
      <c r="C1599" s="300">
        <v>5902367815974</v>
      </c>
    </row>
    <row r="1600" spans="1:3">
      <c r="A1600" s="184">
        <v>1599</v>
      </c>
      <c r="B1600" s="184" t="s">
        <v>513</v>
      </c>
      <c r="C1600" s="300">
        <v>5902367815981</v>
      </c>
    </row>
    <row r="1601" spans="1:3">
      <c r="A1601" s="184">
        <v>1600</v>
      </c>
      <c r="B1601" s="184" t="s">
        <v>512</v>
      </c>
      <c r="C1601" s="300">
        <v>5902367815998</v>
      </c>
    </row>
    <row r="1602" spans="1:3">
      <c r="A1602" s="184">
        <v>1601</v>
      </c>
      <c r="B1602" s="184" t="s">
        <v>511</v>
      </c>
      <c r="C1602" s="300">
        <v>5902367816001</v>
      </c>
    </row>
    <row r="1603" spans="1:3">
      <c r="A1603" s="184">
        <v>1602</v>
      </c>
      <c r="B1603" s="184" t="s">
        <v>510</v>
      </c>
      <c r="C1603" s="300">
        <v>5902367816018</v>
      </c>
    </row>
    <row r="1604" spans="1:3">
      <c r="A1604" s="184">
        <v>1603</v>
      </c>
      <c r="B1604" s="184" t="s">
        <v>3011</v>
      </c>
      <c r="C1604" s="300">
        <v>5902367816025</v>
      </c>
    </row>
    <row r="1605" spans="1:3">
      <c r="A1605" s="184">
        <v>1604</v>
      </c>
      <c r="B1605" s="184" t="s">
        <v>3012</v>
      </c>
      <c r="C1605" s="300">
        <v>5902367816032</v>
      </c>
    </row>
    <row r="1606" spans="1:3">
      <c r="A1606" s="184">
        <v>1605</v>
      </c>
      <c r="B1606" s="184" t="s">
        <v>3013</v>
      </c>
      <c r="C1606" s="300">
        <v>5902367816049</v>
      </c>
    </row>
    <row r="1607" spans="1:3">
      <c r="A1607" s="184">
        <v>1606</v>
      </c>
      <c r="B1607" s="184" t="s">
        <v>3014</v>
      </c>
      <c r="C1607" s="300">
        <v>5902367816056</v>
      </c>
    </row>
    <row r="1608" spans="1:3">
      <c r="A1608" s="184">
        <v>1607</v>
      </c>
      <c r="B1608" s="184" t="s">
        <v>3015</v>
      </c>
      <c r="C1608" s="300">
        <v>5902367816063</v>
      </c>
    </row>
    <row r="1609" spans="1:3">
      <c r="A1609" s="184">
        <v>1608</v>
      </c>
      <c r="B1609" s="184" t="s">
        <v>3016</v>
      </c>
      <c r="C1609" s="300">
        <v>5902367816070</v>
      </c>
    </row>
    <row r="1610" spans="1:3">
      <c r="A1610" s="184">
        <v>1609</v>
      </c>
      <c r="B1610" s="184" t="s">
        <v>3017</v>
      </c>
      <c r="C1610" s="300">
        <v>5902367816087</v>
      </c>
    </row>
    <row r="1611" spans="1:3">
      <c r="A1611" s="184">
        <v>1610</v>
      </c>
      <c r="B1611" s="184" t="s">
        <v>3018</v>
      </c>
      <c r="C1611" s="300">
        <v>5902367816094</v>
      </c>
    </row>
    <row r="1612" spans="1:3">
      <c r="A1612" s="184">
        <v>1611</v>
      </c>
      <c r="B1612" s="184" t="s">
        <v>3019</v>
      </c>
      <c r="C1612" s="300">
        <v>5902367816100</v>
      </c>
    </row>
    <row r="1613" spans="1:3">
      <c r="A1613" s="184">
        <v>1612</v>
      </c>
      <c r="B1613" s="184" t="s">
        <v>3020</v>
      </c>
      <c r="C1613" s="300">
        <v>5902367816117</v>
      </c>
    </row>
    <row r="1614" spans="1:3">
      <c r="A1614" s="184">
        <v>1613</v>
      </c>
      <c r="B1614" s="184" t="s">
        <v>1549</v>
      </c>
      <c r="C1614" s="300">
        <v>5902367816124</v>
      </c>
    </row>
    <row r="1615" spans="1:3">
      <c r="A1615" s="184">
        <v>1614</v>
      </c>
      <c r="B1615" s="184" t="s">
        <v>1548</v>
      </c>
      <c r="C1615" s="300">
        <v>5902367816131</v>
      </c>
    </row>
    <row r="1616" spans="1:3">
      <c r="A1616" s="184">
        <v>1615</v>
      </c>
      <c r="B1616" s="184" t="s">
        <v>1547</v>
      </c>
      <c r="C1616" s="300">
        <v>5902367816148</v>
      </c>
    </row>
    <row r="1617" spans="1:3">
      <c r="A1617" s="184">
        <v>1616</v>
      </c>
      <c r="B1617" s="184" t="s">
        <v>1546</v>
      </c>
      <c r="C1617" s="300">
        <v>5902367816155</v>
      </c>
    </row>
    <row r="1618" spans="1:3">
      <c r="A1618" s="184">
        <v>1617</v>
      </c>
      <c r="B1618" s="184" t="s">
        <v>1545</v>
      </c>
      <c r="C1618" s="300">
        <v>5902367816162</v>
      </c>
    </row>
    <row r="1619" spans="1:3">
      <c r="A1619" s="184">
        <v>1618</v>
      </c>
      <c r="B1619" s="184" t="s">
        <v>1544</v>
      </c>
      <c r="C1619" s="300">
        <v>5902367816179</v>
      </c>
    </row>
    <row r="1620" spans="1:3">
      <c r="A1620" s="184">
        <v>1619</v>
      </c>
      <c r="B1620" s="184" t="s">
        <v>1543</v>
      </c>
      <c r="C1620" s="300">
        <v>5902367816186</v>
      </c>
    </row>
    <row r="1621" spans="1:3">
      <c r="A1621" s="184">
        <v>1620</v>
      </c>
      <c r="B1621" s="184" t="s">
        <v>1542</v>
      </c>
      <c r="C1621" s="300">
        <v>5902367816193</v>
      </c>
    </row>
    <row r="1622" spans="1:3">
      <c r="A1622" s="184">
        <v>1621</v>
      </c>
      <c r="B1622" s="184" t="s">
        <v>1541</v>
      </c>
      <c r="C1622" s="300">
        <v>5902367816209</v>
      </c>
    </row>
    <row r="1623" spans="1:3">
      <c r="A1623" s="184">
        <v>1622</v>
      </c>
      <c r="B1623" s="184" t="s">
        <v>1540</v>
      </c>
      <c r="C1623" s="300">
        <v>5902367816216</v>
      </c>
    </row>
    <row r="1624" spans="1:3">
      <c r="A1624" s="184">
        <v>1623</v>
      </c>
      <c r="B1624" s="184" t="s">
        <v>1469</v>
      </c>
      <c r="C1624" s="300">
        <v>5902367816223</v>
      </c>
    </row>
    <row r="1625" spans="1:3">
      <c r="A1625" s="184">
        <v>1624</v>
      </c>
      <c r="B1625" s="184" t="s">
        <v>1468</v>
      </c>
      <c r="C1625" s="300">
        <v>5902367816230</v>
      </c>
    </row>
    <row r="1626" spans="1:3">
      <c r="A1626" s="184">
        <v>1625</v>
      </c>
      <c r="B1626" s="184" t="s">
        <v>1467</v>
      </c>
      <c r="C1626" s="300">
        <v>5902367816247</v>
      </c>
    </row>
    <row r="1627" spans="1:3">
      <c r="A1627" s="184">
        <v>1626</v>
      </c>
      <c r="B1627" s="184" t="s">
        <v>1466</v>
      </c>
      <c r="C1627" s="300">
        <v>5902367816254</v>
      </c>
    </row>
    <row r="1628" spans="1:3">
      <c r="A1628" s="184">
        <v>1627</v>
      </c>
      <c r="B1628" s="184" t="s">
        <v>1465</v>
      </c>
      <c r="C1628" s="300">
        <v>5902367816261</v>
      </c>
    </row>
    <row r="1629" spans="1:3">
      <c r="A1629" s="184">
        <v>1628</v>
      </c>
      <c r="B1629" s="184" t="s">
        <v>1464</v>
      </c>
      <c r="C1629" s="300">
        <v>5902367816278</v>
      </c>
    </row>
    <row r="1630" spans="1:3">
      <c r="A1630" s="184">
        <v>1629</v>
      </c>
      <c r="B1630" s="184" t="s">
        <v>1463</v>
      </c>
      <c r="C1630" s="300">
        <v>5902367816285</v>
      </c>
    </row>
    <row r="1631" spans="1:3">
      <c r="A1631" s="184">
        <v>1630</v>
      </c>
      <c r="B1631" s="184" t="s">
        <v>1462</v>
      </c>
      <c r="C1631" s="300">
        <v>5902367816292</v>
      </c>
    </row>
    <row r="1632" spans="1:3">
      <c r="A1632" s="184">
        <v>1631</v>
      </c>
      <c r="B1632" s="184" t="s">
        <v>1461</v>
      </c>
      <c r="C1632" s="300">
        <v>5902367816308</v>
      </c>
    </row>
    <row r="1633" spans="1:3">
      <c r="A1633" s="184">
        <v>1632</v>
      </c>
      <c r="B1633" s="184" t="s">
        <v>1460</v>
      </c>
      <c r="C1633" s="300">
        <v>5902367816315</v>
      </c>
    </row>
    <row r="1634" spans="1:3">
      <c r="A1634" s="184">
        <v>1633</v>
      </c>
      <c r="B1634" s="184" t="s">
        <v>1389</v>
      </c>
      <c r="C1634" s="300">
        <v>5902367816322</v>
      </c>
    </row>
    <row r="1635" spans="1:3">
      <c r="A1635" s="184">
        <v>1634</v>
      </c>
      <c r="B1635" s="184" t="s">
        <v>1388</v>
      </c>
      <c r="C1635" s="300">
        <v>5902367816339</v>
      </c>
    </row>
    <row r="1636" spans="1:3">
      <c r="A1636" s="184">
        <v>1635</v>
      </c>
      <c r="B1636" s="184" t="s">
        <v>1387</v>
      </c>
      <c r="C1636" s="300">
        <v>5902367816346</v>
      </c>
    </row>
    <row r="1637" spans="1:3">
      <c r="A1637" s="184">
        <v>1636</v>
      </c>
      <c r="B1637" s="184" t="s">
        <v>1386</v>
      </c>
      <c r="C1637" s="300">
        <v>5902367816353</v>
      </c>
    </row>
    <row r="1638" spans="1:3">
      <c r="A1638" s="184">
        <v>1637</v>
      </c>
      <c r="B1638" s="184" t="s">
        <v>1385</v>
      </c>
      <c r="C1638" s="300">
        <v>5902367816360</v>
      </c>
    </row>
    <row r="1639" spans="1:3">
      <c r="A1639" s="184">
        <v>1638</v>
      </c>
      <c r="B1639" s="184" t="s">
        <v>1384</v>
      </c>
      <c r="C1639" s="300">
        <v>5902367816377</v>
      </c>
    </row>
    <row r="1640" spans="1:3">
      <c r="A1640" s="184">
        <v>1639</v>
      </c>
      <c r="B1640" s="184" t="s">
        <v>1383</v>
      </c>
      <c r="C1640" s="300">
        <v>5902367816384</v>
      </c>
    </row>
    <row r="1641" spans="1:3">
      <c r="A1641" s="184">
        <v>1640</v>
      </c>
      <c r="B1641" s="184" t="s">
        <v>1382</v>
      </c>
      <c r="C1641" s="300">
        <v>5902367816391</v>
      </c>
    </row>
    <row r="1642" spans="1:3">
      <c r="A1642" s="184">
        <v>1641</v>
      </c>
      <c r="B1642" s="184" t="s">
        <v>1381</v>
      </c>
      <c r="C1642" s="300">
        <v>5902367816407</v>
      </c>
    </row>
    <row r="1643" spans="1:3">
      <c r="A1643" s="184">
        <v>1642</v>
      </c>
      <c r="B1643" s="184" t="s">
        <v>1380</v>
      </c>
      <c r="C1643" s="300">
        <v>5902367816414</v>
      </c>
    </row>
    <row r="1644" spans="1:3">
      <c r="A1644" s="184">
        <v>1643</v>
      </c>
      <c r="B1644" s="184" t="s">
        <v>1309</v>
      </c>
      <c r="C1644" s="300">
        <v>5902367816421</v>
      </c>
    </row>
    <row r="1645" spans="1:3">
      <c r="A1645" s="184">
        <v>1644</v>
      </c>
      <c r="B1645" s="184" t="s">
        <v>1308</v>
      </c>
      <c r="C1645" s="300">
        <v>5902367816438</v>
      </c>
    </row>
    <row r="1646" spans="1:3">
      <c r="A1646" s="184">
        <v>1645</v>
      </c>
      <c r="B1646" s="184" t="s">
        <v>1307</v>
      </c>
      <c r="C1646" s="300">
        <v>5902367816445</v>
      </c>
    </row>
    <row r="1647" spans="1:3">
      <c r="A1647" s="184">
        <v>1646</v>
      </c>
      <c r="B1647" s="184" t="s">
        <v>1306</v>
      </c>
      <c r="C1647" s="300">
        <v>5902367816452</v>
      </c>
    </row>
    <row r="1648" spans="1:3">
      <c r="A1648" s="184">
        <v>1647</v>
      </c>
      <c r="B1648" s="184" t="s">
        <v>1305</v>
      </c>
      <c r="C1648" s="300">
        <v>5902367816469</v>
      </c>
    </row>
    <row r="1649" spans="1:3">
      <c r="A1649" s="184">
        <v>1648</v>
      </c>
      <c r="B1649" s="184" t="s">
        <v>1304</v>
      </c>
      <c r="C1649" s="300">
        <v>5902367816476</v>
      </c>
    </row>
    <row r="1650" spans="1:3">
      <c r="A1650" s="184">
        <v>1649</v>
      </c>
      <c r="B1650" s="184" t="s">
        <v>1303</v>
      </c>
      <c r="C1650" s="300">
        <v>5902367816483</v>
      </c>
    </row>
    <row r="1651" spans="1:3">
      <c r="A1651" s="184">
        <v>1650</v>
      </c>
      <c r="B1651" s="184" t="s">
        <v>1302</v>
      </c>
      <c r="C1651" s="300">
        <v>5902367816490</v>
      </c>
    </row>
    <row r="1652" spans="1:3">
      <c r="A1652" s="184">
        <v>1651</v>
      </c>
      <c r="B1652" s="184" t="s">
        <v>1301</v>
      </c>
      <c r="C1652" s="300">
        <v>5902367816506</v>
      </c>
    </row>
    <row r="1653" spans="1:3">
      <c r="A1653" s="184">
        <v>1652</v>
      </c>
      <c r="B1653" s="184" t="s">
        <v>1300</v>
      </c>
      <c r="C1653" s="300">
        <v>5902367816513</v>
      </c>
    </row>
    <row r="1654" spans="1:3">
      <c r="A1654" s="184">
        <v>1653</v>
      </c>
      <c r="B1654" s="184" t="s">
        <v>1229</v>
      </c>
      <c r="C1654" s="300">
        <v>5902367816520</v>
      </c>
    </row>
    <row r="1655" spans="1:3">
      <c r="A1655" s="184">
        <v>1654</v>
      </c>
      <c r="B1655" s="184" t="s">
        <v>1228</v>
      </c>
      <c r="C1655" s="300">
        <v>5902367816537</v>
      </c>
    </row>
    <row r="1656" spans="1:3">
      <c r="A1656" s="184">
        <v>1655</v>
      </c>
      <c r="B1656" s="184" t="s">
        <v>1227</v>
      </c>
      <c r="C1656" s="300">
        <v>5902367816544</v>
      </c>
    </row>
    <row r="1657" spans="1:3">
      <c r="A1657" s="184">
        <v>1656</v>
      </c>
      <c r="B1657" s="184" t="s">
        <v>1226</v>
      </c>
      <c r="C1657" s="300">
        <v>5902367816551</v>
      </c>
    </row>
    <row r="1658" spans="1:3">
      <c r="A1658" s="184">
        <v>1657</v>
      </c>
      <c r="B1658" s="184" t="s">
        <v>1225</v>
      </c>
      <c r="C1658" s="300">
        <v>5902367816568</v>
      </c>
    </row>
    <row r="1659" spans="1:3">
      <c r="A1659" s="184">
        <v>1658</v>
      </c>
      <c r="B1659" s="184" t="s">
        <v>1224</v>
      </c>
      <c r="C1659" s="300">
        <v>5902367816575</v>
      </c>
    </row>
    <row r="1660" spans="1:3">
      <c r="A1660" s="184">
        <v>1659</v>
      </c>
      <c r="B1660" s="184" t="s">
        <v>1223</v>
      </c>
      <c r="C1660" s="300">
        <v>5902367816582</v>
      </c>
    </row>
    <row r="1661" spans="1:3">
      <c r="A1661" s="184">
        <v>1660</v>
      </c>
      <c r="B1661" s="184" t="s">
        <v>1222</v>
      </c>
      <c r="C1661" s="300">
        <v>5902367816599</v>
      </c>
    </row>
    <row r="1662" spans="1:3">
      <c r="A1662" s="184">
        <v>1661</v>
      </c>
      <c r="B1662" s="184" t="s">
        <v>1221</v>
      </c>
      <c r="C1662" s="300">
        <v>5902367816605</v>
      </c>
    </row>
    <row r="1663" spans="1:3">
      <c r="A1663" s="184">
        <v>1662</v>
      </c>
      <c r="B1663" s="184" t="s">
        <v>1220</v>
      </c>
      <c r="C1663" s="300">
        <v>5902367816612</v>
      </c>
    </row>
    <row r="1664" spans="1:3">
      <c r="A1664" s="184">
        <v>1663</v>
      </c>
      <c r="B1664" s="184" t="s">
        <v>1149</v>
      </c>
      <c r="C1664" s="300">
        <v>5902367816629</v>
      </c>
    </row>
    <row r="1665" spans="1:3">
      <c r="A1665" s="184">
        <v>1664</v>
      </c>
      <c r="B1665" s="184" t="s">
        <v>1148</v>
      </c>
      <c r="C1665" s="300">
        <v>5902367816636</v>
      </c>
    </row>
    <row r="1666" spans="1:3">
      <c r="A1666" s="184">
        <v>1665</v>
      </c>
      <c r="B1666" s="184" t="s">
        <v>1147</v>
      </c>
      <c r="C1666" s="300">
        <v>5902367816643</v>
      </c>
    </row>
    <row r="1667" spans="1:3">
      <c r="A1667" s="184">
        <v>1666</v>
      </c>
      <c r="B1667" s="184" t="s">
        <v>1146</v>
      </c>
      <c r="C1667" s="300">
        <v>5902367816650</v>
      </c>
    </row>
    <row r="1668" spans="1:3">
      <c r="A1668" s="184">
        <v>1667</v>
      </c>
      <c r="B1668" s="184" t="s">
        <v>1145</v>
      </c>
      <c r="C1668" s="300">
        <v>5902367816667</v>
      </c>
    </row>
    <row r="1669" spans="1:3">
      <c r="A1669" s="184">
        <v>1668</v>
      </c>
      <c r="B1669" s="184" t="s">
        <v>1144</v>
      </c>
      <c r="C1669" s="300">
        <v>5902367816674</v>
      </c>
    </row>
    <row r="1670" spans="1:3">
      <c r="A1670" s="184">
        <v>1669</v>
      </c>
      <c r="B1670" s="184" t="s">
        <v>1143</v>
      </c>
      <c r="C1670" s="300">
        <v>5902367816681</v>
      </c>
    </row>
    <row r="1671" spans="1:3">
      <c r="A1671" s="184">
        <v>1670</v>
      </c>
      <c r="B1671" s="184" t="s">
        <v>1142</v>
      </c>
      <c r="C1671" s="300">
        <v>5902367816698</v>
      </c>
    </row>
    <row r="1672" spans="1:3">
      <c r="A1672" s="184">
        <v>1671</v>
      </c>
      <c r="B1672" s="184" t="s">
        <v>1141</v>
      </c>
      <c r="C1672" s="300">
        <v>5902367816704</v>
      </c>
    </row>
    <row r="1673" spans="1:3">
      <c r="A1673" s="184">
        <v>1672</v>
      </c>
      <c r="B1673" s="184" t="s">
        <v>1140</v>
      </c>
      <c r="C1673" s="300">
        <v>5902367816711</v>
      </c>
    </row>
    <row r="1674" spans="1:3">
      <c r="A1674" s="184">
        <v>1673</v>
      </c>
      <c r="B1674" s="184" t="s">
        <v>1069</v>
      </c>
      <c r="C1674" s="300">
        <v>5902367816728</v>
      </c>
    </row>
    <row r="1675" spans="1:3">
      <c r="A1675" s="184">
        <v>1674</v>
      </c>
      <c r="B1675" s="184" t="s">
        <v>1068</v>
      </c>
      <c r="C1675" s="300">
        <v>5902367816735</v>
      </c>
    </row>
    <row r="1676" spans="1:3">
      <c r="A1676" s="184">
        <v>1675</v>
      </c>
      <c r="B1676" s="184" t="s">
        <v>1067</v>
      </c>
      <c r="C1676" s="300">
        <v>5902367816742</v>
      </c>
    </row>
    <row r="1677" spans="1:3">
      <c r="A1677" s="184">
        <v>1676</v>
      </c>
      <c r="B1677" s="184" t="s">
        <v>1066</v>
      </c>
      <c r="C1677" s="300">
        <v>5902367816759</v>
      </c>
    </row>
    <row r="1678" spans="1:3">
      <c r="A1678" s="184">
        <v>1677</v>
      </c>
      <c r="B1678" s="184" t="s">
        <v>1065</v>
      </c>
      <c r="C1678" s="300">
        <v>5902367816766</v>
      </c>
    </row>
    <row r="1679" spans="1:3">
      <c r="A1679" s="184">
        <v>1678</v>
      </c>
      <c r="B1679" s="184" t="s">
        <v>1064</v>
      </c>
      <c r="C1679" s="300">
        <v>5902367816773</v>
      </c>
    </row>
    <row r="1680" spans="1:3">
      <c r="A1680" s="184">
        <v>1679</v>
      </c>
      <c r="B1680" s="184" t="s">
        <v>1063</v>
      </c>
      <c r="C1680" s="300">
        <v>5902367816780</v>
      </c>
    </row>
    <row r="1681" spans="1:3">
      <c r="A1681" s="184">
        <v>1680</v>
      </c>
      <c r="B1681" s="184" t="s">
        <v>1062</v>
      </c>
      <c r="C1681" s="300">
        <v>5902367816797</v>
      </c>
    </row>
    <row r="1682" spans="1:3">
      <c r="A1682" s="184">
        <v>1681</v>
      </c>
      <c r="B1682" s="184" t="s">
        <v>1061</v>
      </c>
      <c r="C1682" s="300">
        <v>5902367816803</v>
      </c>
    </row>
    <row r="1683" spans="1:3">
      <c r="A1683" s="184">
        <v>1682</v>
      </c>
      <c r="B1683" s="184" t="s">
        <v>1060</v>
      </c>
      <c r="C1683" s="300">
        <v>5902367816810</v>
      </c>
    </row>
    <row r="1684" spans="1:3">
      <c r="A1684" s="184">
        <v>1683</v>
      </c>
      <c r="B1684" s="184" t="s">
        <v>989</v>
      </c>
      <c r="C1684" s="300">
        <v>5902367816827</v>
      </c>
    </row>
    <row r="1685" spans="1:3">
      <c r="A1685" s="184">
        <v>1684</v>
      </c>
      <c r="B1685" s="184" t="s">
        <v>988</v>
      </c>
      <c r="C1685" s="300">
        <v>5902367816834</v>
      </c>
    </row>
    <row r="1686" spans="1:3">
      <c r="A1686" s="184">
        <v>1685</v>
      </c>
      <c r="B1686" s="184" t="s">
        <v>987</v>
      </c>
      <c r="C1686" s="300">
        <v>5902367816841</v>
      </c>
    </row>
    <row r="1687" spans="1:3">
      <c r="A1687" s="184">
        <v>1686</v>
      </c>
      <c r="B1687" s="184" t="s">
        <v>986</v>
      </c>
      <c r="C1687" s="300">
        <v>5902367816858</v>
      </c>
    </row>
    <row r="1688" spans="1:3">
      <c r="A1688" s="184">
        <v>1687</v>
      </c>
      <c r="B1688" s="184" t="s">
        <v>985</v>
      </c>
      <c r="C1688" s="300">
        <v>5902367816865</v>
      </c>
    </row>
    <row r="1689" spans="1:3">
      <c r="A1689" s="184">
        <v>1688</v>
      </c>
      <c r="B1689" s="184" t="s">
        <v>984</v>
      </c>
      <c r="C1689" s="300">
        <v>5902367816872</v>
      </c>
    </row>
    <row r="1690" spans="1:3">
      <c r="A1690" s="184">
        <v>1689</v>
      </c>
      <c r="B1690" s="184" t="s">
        <v>983</v>
      </c>
      <c r="C1690" s="300">
        <v>5902367816889</v>
      </c>
    </row>
    <row r="1691" spans="1:3">
      <c r="A1691" s="184">
        <v>1690</v>
      </c>
      <c r="B1691" s="184" t="s">
        <v>982</v>
      </c>
      <c r="C1691" s="300">
        <v>5902367816896</v>
      </c>
    </row>
    <row r="1692" spans="1:3">
      <c r="A1692" s="184">
        <v>1691</v>
      </c>
      <c r="B1692" s="184" t="s">
        <v>981</v>
      </c>
      <c r="C1692" s="300">
        <v>5902367816902</v>
      </c>
    </row>
    <row r="1693" spans="1:3">
      <c r="A1693" s="184">
        <v>1692</v>
      </c>
      <c r="B1693" s="184" t="s">
        <v>980</v>
      </c>
      <c r="C1693" s="300">
        <v>5902367816919</v>
      </c>
    </row>
    <row r="1694" spans="1:3">
      <c r="A1694" s="184">
        <v>1693</v>
      </c>
      <c r="B1694" s="184" t="s">
        <v>909</v>
      </c>
      <c r="C1694" s="300">
        <v>5902367816926</v>
      </c>
    </row>
    <row r="1695" spans="1:3">
      <c r="A1695" s="184">
        <v>1694</v>
      </c>
      <c r="B1695" s="184" t="s">
        <v>908</v>
      </c>
      <c r="C1695" s="300">
        <v>5902367816933</v>
      </c>
    </row>
    <row r="1696" spans="1:3">
      <c r="A1696" s="184">
        <v>1695</v>
      </c>
      <c r="B1696" s="184" t="s">
        <v>907</v>
      </c>
      <c r="C1696" s="300">
        <v>5902367816940</v>
      </c>
    </row>
    <row r="1697" spans="1:3">
      <c r="A1697" s="184">
        <v>1696</v>
      </c>
      <c r="B1697" s="184" t="s">
        <v>906</v>
      </c>
      <c r="C1697" s="300">
        <v>5902367816957</v>
      </c>
    </row>
    <row r="1698" spans="1:3">
      <c r="A1698" s="184">
        <v>1697</v>
      </c>
      <c r="B1698" s="184" t="s">
        <v>905</v>
      </c>
      <c r="C1698" s="300">
        <v>5902367816964</v>
      </c>
    </row>
    <row r="1699" spans="1:3">
      <c r="A1699" s="184">
        <v>1698</v>
      </c>
      <c r="B1699" s="184" t="s">
        <v>904</v>
      </c>
      <c r="C1699" s="300">
        <v>5902367816971</v>
      </c>
    </row>
    <row r="1700" spans="1:3">
      <c r="A1700" s="184">
        <v>1699</v>
      </c>
      <c r="B1700" s="184" t="s">
        <v>903</v>
      </c>
      <c r="C1700" s="300">
        <v>5902367816988</v>
      </c>
    </row>
    <row r="1701" spans="1:3">
      <c r="A1701" s="184">
        <v>1700</v>
      </c>
      <c r="B1701" s="184" t="s">
        <v>902</v>
      </c>
      <c r="C1701" s="300">
        <v>5902367816995</v>
      </c>
    </row>
    <row r="1702" spans="1:3">
      <c r="A1702" s="184">
        <v>1701</v>
      </c>
      <c r="B1702" s="184" t="s">
        <v>901</v>
      </c>
      <c r="C1702" s="300">
        <v>5902367817008</v>
      </c>
    </row>
    <row r="1703" spans="1:3">
      <c r="A1703" s="184">
        <v>1702</v>
      </c>
      <c r="B1703" s="184" t="s">
        <v>900</v>
      </c>
      <c r="C1703" s="300">
        <v>5902367817015</v>
      </c>
    </row>
    <row r="1704" spans="1:3">
      <c r="A1704" s="184">
        <v>1703</v>
      </c>
      <c r="B1704" s="184" t="s">
        <v>829</v>
      </c>
      <c r="C1704" s="300">
        <v>5902367817022</v>
      </c>
    </row>
    <row r="1705" spans="1:3">
      <c r="A1705" s="184">
        <v>1704</v>
      </c>
      <c r="B1705" s="184" t="s">
        <v>828</v>
      </c>
      <c r="C1705" s="300">
        <v>5902367817039</v>
      </c>
    </row>
    <row r="1706" spans="1:3">
      <c r="A1706" s="184">
        <v>1705</v>
      </c>
      <c r="B1706" s="184" t="s">
        <v>827</v>
      </c>
      <c r="C1706" s="300">
        <v>5902367817046</v>
      </c>
    </row>
    <row r="1707" spans="1:3">
      <c r="A1707" s="184">
        <v>1706</v>
      </c>
      <c r="B1707" s="184" t="s">
        <v>826</v>
      </c>
      <c r="C1707" s="300">
        <v>5902367817053</v>
      </c>
    </row>
    <row r="1708" spans="1:3">
      <c r="A1708" s="184">
        <v>1707</v>
      </c>
      <c r="B1708" s="184" t="s">
        <v>825</v>
      </c>
      <c r="C1708" s="300">
        <v>5902367817060</v>
      </c>
    </row>
    <row r="1709" spans="1:3">
      <c r="A1709" s="184">
        <v>1708</v>
      </c>
      <c r="B1709" s="184" t="s">
        <v>824</v>
      </c>
      <c r="C1709" s="300">
        <v>5902367817077</v>
      </c>
    </row>
    <row r="1710" spans="1:3">
      <c r="A1710" s="184">
        <v>1709</v>
      </c>
      <c r="B1710" s="184" t="s">
        <v>823</v>
      </c>
      <c r="C1710" s="300">
        <v>5902367817084</v>
      </c>
    </row>
    <row r="1711" spans="1:3">
      <c r="A1711" s="184">
        <v>1710</v>
      </c>
      <c r="B1711" s="184" t="s">
        <v>822</v>
      </c>
      <c r="C1711" s="300">
        <v>5902367817091</v>
      </c>
    </row>
    <row r="1712" spans="1:3">
      <c r="A1712" s="184">
        <v>1711</v>
      </c>
      <c r="B1712" s="184" t="s">
        <v>821</v>
      </c>
      <c r="C1712" s="300">
        <v>5902367817107</v>
      </c>
    </row>
    <row r="1713" spans="1:3">
      <c r="A1713" s="184">
        <v>1712</v>
      </c>
      <c r="B1713" s="184" t="s">
        <v>820</v>
      </c>
      <c r="C1713" s="300">
        <v>5902367817114</v>
      </c>
    </row>
    <row r="1714" spans="1:3">
      <c r="A1714" s="184">
        <v>1713</v>
      </c>
      <c r="B1714" s="184" t="s">
        <v>749</v>
      </c>
      <c r="C1714" s="300">
        <v>5902367817121</v>
      </c>
    </row>
    <row r="1715" spans="1:3">
      <c r="A1715" s="184">
        <v>1714</v>
      </c>
      <c r="B1715" s="184" t="s">
        <v>748</v>
      </c>
      <c r="C1715" s="300">
        <v>5902367817138</v>
      </c>
    </row>
    <row r="1716" spans="1:3">
      <c r="A1716" s="184">
        <v>1715</v>
      </c>
      <c r="B1716" s="184" t="s">
        <v>747</v>
      </c>
      <c r="C1716" s="300">
        <v>5902367817145</v>
      </c>
    </row>
    <row r="1717" spans="1:3">
      <c r="A1717" s="184">
        <v>1716</v>
      </c>
      <c r="B1717" s="184" t="s">
        <v>746</v>
      </c>
      <c r="C1717" s="300">
        <v>5902367817152</v>
      </c>
    </row>
    <row r="1718" spans="1:3">
      <c r="A1718" s="184">
        <v>1717</v>
      </c>
      <c r="B1718" s="184" t="s">
        <v>745</v>
      </c>
      <c r="C1718" s="300">
        <v>5902367817169</v>
      </c>
    </row>
    <row r="1719" spans="1:3">
      <c r="A1719" s="184">
        <v>1718</v>
      </c>
      <c r="B1719" s="184" t="s">
        <v>744</v>
      </c>
      <c r="C1719" s="300">
        <v>5902367817176</v>
      </c>
    </row>
    <row r="1720" spans="1:3">
      <c r="A1720" s="184">
        <v>1719</v>
      </c>
      <c r="B1720" s="184" t="s">
        <v>743</v>
      </c>
      <c r="C1720" s="300">
        <v>5902367817183</v>
      </c>
    </row>
    <row r="1721" spans="1:3">
      <c r="A1721" s="184">
        <v>1720</v>
      </c>
      <c r="B1721" s="184" t="s">
        <v>742</v>
      </c>
      <c r="C1721" s="300">
        <v>5902367817190</v>
      </c>
    </row>
    <row r="1722" spans="1:3">
      <c r="A1722" s="184">
        <v>1721</v>
      </c>
      <c r="B1722" s="184" t="s">
        <v>741</v>
      </c>
      <c r="C1722" s="300">
        <v>5902367817206</v>
      </c>
    </row>
    <row r="1723" spans="1:3">
      <c r="A1723" s="184">
        <v>1722</v>
      </c>
      <c r="B1723" s="184" t="s">
        <v>740</v>
      </c>
      <c r="C1723" s="300">
        <v>5902367817213</v>
      </c>
    </row>
    <row r="1724" spans="1:3">
      <c r="A1724" s="184">
        <v>1723</v>
      </c>
      <c r="B1724" s="184" t="s">
        <v>669</v>
      </c>
      <c r="C1724" s="300">
        <v>5902367817220</v>
      </c>
    </row>
    <row r="1725" spans="1:3">
      <c r="A1725" s="184">
        <v>1724</v>
      </c>
      <c r="B1725" s="184" t="s">
        <v>668</v>
      </c>
      <c r="C1725" s="300">
        <v>5902367817237</v>
      </c>
    </row>
    <row r="1726" spans="1:3">
      <c r="A1726" s="184">
        <v>1725</v>
      </c>
      <c r="B1726" s="184" t="s">
        <v>667</v>
      </c>
      <c r="C1726" s="300">
        <v>5902367817244</v>
      </c>
    </row>
    <row r="1727" spans="1:3">
      <c r="A1727" s="184">
        <v>1726</v>
      </c>
      <c r="B1727" s="184" t="s">
        <v>666</v>
      </c>
      <c r="C1727" s="300">
        <v>5902367817251</v>
      </c>
    </row>
    <row r="1728" spans="1:3">
      <c r="A1728" s="184">
        <v>1727</v>
      </c>
      <c r="B1728" s="184" t="s">
        <v>665</v>
      </c>
      <c r="C1728" s="300">
        <v>5902367817268</v>
      </c>
    </row>
    <row r="1729" spans="1:3">
      <c r="A1729" s="184">
        <v>1728</v>
      </c>
      <c r="B1729" s="184" t="s">
        <v>664</v>
      </c>
      <c r="C1729" s="300">
        <v>5902367817275</v>
      </c>
    </row>
    <row r="1730" spans="1:3">
      <c r="A1730" s="184">
        <v>1729</v>
      </c>
      <c r="B1730" s="184" t="s">
        <v>663</v>
      </c>
      <c r="C1730" s="300">
        <v>5902367817282</v>
      </c>
    </row>
    <row r="1731" spans="1:3">
      <c r="A1731" s="184">
        <v>1730</v>
      </c>
      <c r="B1731" s="184" t="s">
        <v>662</v>
      </c>
      <c r="C1731" s="300">
        <v>5902367817299</v>
      </c>
    </row>
    <row r="1732" spans="1:3">
      <c r="A1732" s="184">
        <v>1731</v>
      </c>
      <c r="B1732" s="184" t="s">
        <v>661</v>
      </c>
      <c r="C1732" s="300">
        <v>5902367817305</v>
      </c>
    </row>
    <row r="1733" spans="1:3">
      <c r="A1733" s="184">
        <v>1732</v>
      </c>
      <c r="B1733" s="184" t="s">
        <v>660</v>
      </c>
      <c r="C1733" s="300">
        <v>5902367817312</v>
      </c>
    </row>
    <row r="1734" spans="1:3">
      <c r="A1734" s="184">
        <v>1733</v>
      </c>
      <c r="B1734" s="184" t="s">
        <v>589</v>
      </c>
      <c r="C1734" s="300">
        <v>5902367817329</v>
      </c>
    </row>
    <row r="1735" spans="1:3">
      <c r="A1735" s="184">
        <v>1734</v>
      </c>
      <c r="B1735" s="184" t="s">
        <v>588</v>
      </c>
      <c r="C1735" s="300">
        <v>5902367817336</v>
      </c>
    </row>
    <row r="1736" spans="1:3">
      <c r="A1736" s="184">
        <v>1735</v>
      </c>
      <c r="B1736" s="184" t="s">
        <v>587</v>
      </c>
      <c r="C1736" s="300">
        <v>5902367817343</v>
      </c>
    </row>
    <row r="1737" spans="1:3">
      <c r="A1737" s="184">
        <v>1736</v>
      </c>
      <c r="B1737" s="184" t="s">
        <v>586</v>
      </c>
      <c r="C1737" s="300">
        <v>5902367817350</v>
      </c>
    </row>
    <row r="1738" spans="1:3">
      <c r="A1738" s="184">
        <v>1737</v>
      </c>
      <c r="B1738" s="184" t="s">
        <v>585</v>
      </c>
      <c r="C1738" s="300">
        <v>5902367817367</v>
      </c>
    </row>
    <row r="1739" spans="1:3">
      <c r="A1739" s="184">
        <v>1738</v>
      </c>
      <c r="B1739" s="184" t="s">
        <v>584</v>
      </c>
      <c r="C1739" s="300">
        <v>5902367817374</v>
      </c>
    </row>
    <row r="1740" spans="1:3">
      <c r="A1740" s="184">
        <v>1739</v>
      </c>
      <c r="B1740" s="184" t="s">
        <v>583</v>
      </c>
      <c r="C1740" s="300">
        <v>5902367817381</v>
      </c>
    </row>
    <row r="1741" spans="1:3">
      <c r="A1741" s="184">
        <v>1740</v>
      </c>
      <c r="B1741" s="184" t="s">
        <v>582</v>
      </c>
      <c r="C1741" s="300">
        <v>5902367817398</v>
      </c>
    </row>
    <row r="1742" spans="1:3">
      <c r="A1742" s="184">
        <v>1741</v>
      </c>
      <c r="B1742" s="184" t="s">
        <v>581</v>
      </c>
      <c r="C1742" s="300">
        <v>5902367817404</v>
      </c>
    </row>
    <row r="1743" spans="1:3">
      <c r="A1743" s="184">
        <v>1742</v>
      </c>
      <c r="B1743" s="184" t="s">
        <v>580</v>
      </c>
      <c r="C1743" s="300">
        <v>5902367817411</v>
      </c>
    </row>
    <row r="1744" spans="1:3">
      <c r="A1744" s="184">
        <v>1743</v>
      </c>
      <c r="B1744" s="184" t="s">
        <v>509</v>
      </c>
      <c r="C1744" s="300">
        <v>5902367817428</v>
      </c>
    </row>
    <row r="1745" spans="1:3">
      <c r="A1745" s="184">
        <v>1744</v>
      </c>
      <c r="B1745" s="184" t="s">
        <v>508</v>
      </c>
      <c r="C1745" s="300">
        <v>5902367817435</v>
      </c>
    </row>
    <row r="1746" spans="1:3">
      <c r="A1746" s="184">
        <v>1745</v>
      </c>
      <c r="B1746" s="184" t="s">
        <v>507</v>
      </c>
      <c r="C1746" s="300">
        <v>5902367817442</v>
      </c>
    </row>
    <row r="1747" spans="1:3">
      <c r="A1747" s="184">
        <v>1746</v>
      </c>
      <c r="B1747" s="184" t="s">
        <v>506</v>
      </c>
      <c r="C1747" s="300">
        <v>5902367817459</v>
      </c>
    </row>
    <row r="1748" spans="1:3">
      <c r="A1748" s="184">
        <v>1747</v>
      </c>
      <c r="B1748" s="184" t="s">
        <v>505</v>
      </c>
      <c r="C1748" s="300">
        <v>5902367817466</v>
      </c>
    </row>
    <row r="1749" spans="1:3">
      <c r="A1749" s="184">
        <v>1748</v>
      </c>
      <c r="B1749" s="184" t="s">
        <v>504</v>
      </c>
      <c r="C1749" s="300">
        <v>5902367817473</v>
      </c>
    </row>
    <row r="1750" spans="1:3">
      <c r="A1750" s="184">
        <v>1749</v>
      </c>
      <c r="B1750" s="184" t="s">
        <v>503</v>
      </c>
      <c r="C1750" s="300">
        <v>5902367817480</v>
      </c>
    </row>
    <row r="1751" spans="1:3">
      <c r="A1751" s="184">
        <v>1750</v>
      </c>
      <c r="B1751" s="184" t="s">
        <v>502</v>
      </c>
      <c r="C1751" s="300">
        <v>5902367817497</v>
      </c>
    </row>
    <row r="1752" spans="1:3">
      <c r="A1752" s="184">
        <v>1751</v>
      </c>
      <c r="B1752" s="184" t="s">
        <v>501</v>
      </c>
      <c r="C1752" s="300">
        <v>5902367817503</v>
      </c>
    </row>
    <row r="1753" spans="1:3">
      <c r="A1753" s="184">
        <v>1752</v>
      </c>
      <c r="B1753" s="184" t="s">
        <v>500</v>
      </c>
      <c r="C1753" s="300">
        <v>5902367817510</v>
      </c>
    </row>
    <row r="1754" spans="1:3">
      <c r="A1754" s="184">
        <v>1753</v>
      </c>
      <c r="B1754" s="184" t="s">
        <v>3021</v>
      </c>
      <c r="C1754" s="300">
        <v>5902367817527</v>
      </c>
    </row>
    <row r="1755" spans="1:3">
      <c r="A1755" s="184">
        <v>1754</v>
      </c>
      <c r="B1755" s="184" t="s">
        <v>3022</v>
      </c>
      <c r="C1755" s="300">
        <v>5902367817534</v>
      </c>
    </row>
    <row r="1756" spans="1:3">
      <c r="A1756" s="184">
        <v>1755</v>
      </c>
      <c r="B1756" s="184" t="s">
        <v>3023</v>
      </c>
      <c r="C1756" s="300">
        <v>5902367817541</v>
      </c>
    </row>
    <row r="1757" spans="1:3">
      <c r="A1757" s="184">
        <v>1756</v>
      </c>
      <c r="B1757" s="184" t="s">
        <v>3024</v>
      </c>
      <c r="C1757" s="300">
        <v>5902367817558</v>
      </c>
    </row>
    <row r="1758" spans="1:3">
      <c r="A1758" s="184">
        <v>1757</v>
      </c>
      <c r="B1758" s="184" t="s">
        <v>3025</v>
      </c>
      <c r="C1758" s="300">
        <v>5902367817565</v>
      </c>
    </row>
    <row r="1759" spans="1:3">
      <c r="A1759" s="184">
        <v>1758</v>
      </c>
      <c r="B1759" s="184" t="s">
        <v>3026</v>
      </c>
      <c r="C1759" s="300">
        <v>5902367817572</v>
      </c>
    </row>
    <row r="1760" spans="1:3">
      <c r="A1760" s="184">
        <v>1759</v>
      </c>
      <c r="B1760" s="184" t="s">
        <v>3027</v>
      </c>
      <c r="C1760" s="300">
        <v>5902367817589</v>
      </c>
    </row>
    <row r="1761" spans="1:4">
      <c r="A1761" s="184">
        <v>1760</v>
      </c>
      <c r="B1761" s="184" t="s">
        <v>3028</v>
      </c>
      <c r="C1761" s="300">
        <v>5902367817596</v>
      </c>
    </row>
    <row r="1762" spans="1:4">
      <c r="A1762" s="184">
        <v>1761</v>
      </c>
      <c r="B1762" s="184" t="s">
        <v>3029</v>
      </c>
      <c r="C1762" s="300">
        <v>5902367817602</v>
      </c>
    </row>
    <row r="1763" spans="1:4">
      <c r="A1763" s="184">
        <v>1762</v>
      </c>
      <c r="B1763" s="184" t="s">
        <v>3030</v>
      </c>
      <c r="C1763" s="300">
        <v>5902367817619</v>
      </c>
    </row>
    <row r="1764" spans="1:4">
      <c r="A1764" s="184">
        <v>1763</v>
      </c>
      <c r="B1764" s="184" t="s">
        <v>2789</v>
      </c>
      <c r="C1764" s="300">
        <v>5902367817626</v>
      </c>
      <c r="D1764" s="300"/>
    </row>
    <row r="1765" spans="1:4">
      <c r="A1765" s="184">
        <v>1764</v>
      </c>
      <c r="B1765" s="184" t="s">
        <v>2794</v>
      </c>
      <c r="C1765" s="300">
        <v>5902367817633</v>
      </c>
      <c r="D1765" s="300"/>
    </row>
    <row r="1766" spans="1:4">
      <c r="A1766" s="184">
        <v>1765</v>
      </c>
      <c r="B1766" s="184" t="s">
        <v>2788</v>
      </c>
      <c r="C1766" s="300">
        <v>5902367817640</v>
      </c>
      <c r="D1766" s="300"/>
    </row>
    <row r="1767" spans="1:4">
      <c r="A1767" s="184">
        <v>1766</v>
      </c>
      <c r="B1767" s="184" t="s">
        <v>2795</v>
      </c>
      <c r="C1767" s="300">
        <v>5902367817657</v>
      </c>
      <c r="D1767" s="300"/>
    </row>
    <row r="1768" spans="1:4">
      <c r="A1768" s="184">
        <v>1767</v>
      </c>
      <c r="B1768" s="184" t="s">
        <v>2790</v>
      </c>
      <c r="C1768" s="300">
        <v>5902367817664</v>
      </c>
      <c r="D1768" s="300"/>
    </row>
    <row r="1769" spans="1:4">
      <c r="A1769" s="184">
        <v>1768</v>
      </c>
      <c r="B1769" s="184" t="s">
        <v>2796</v>
      </c>
      <c r="C1769" s="300">
        <v>5902367817671</v>
      </c>
      <c r="D1769" s="300"/>
    </row>
    <row r="1770" spans="1:4">
      <c r="A1770" s="184">
        <v>1769</v>
      </c>
      <c r="B1770" s="184" t="s">
        <v>2791</v>
      </c>
      <c r="C1770" s="300">
        <v>5902367817688</v>
      </c>
      <c r="D1770" s="300"/>
    </row>
    <row r="1771" spans="1:4">
      <c r="A1771" s="184">
        <v>1770</v>
      </c>
      <c r="B1771" s="184" t="s">
        <v>2792</v>
      </c>
      <c r="C1771" s="300">
        <v>5902367817695</v>
      </c>
      <c r="D1771" s="300"/>
    </row>
    <row r="1772" spans="1:4">
      <c r="A1772" s="184">
        <v>1771</v>
      </c>
      <c r="B1772" s="184" t="s">
        <v>2797</v>
      </c>
      <c r="C1772" s="300">
        <v>5902367817701</v>
      </c>
      <c r="D1772" s="300"/>
    </row>
    <row r="1773" spans="1:4">
      <c r="A1773" s="184">
        <v>1772</v>
      </c>
      <c r="B1773" s="184" t="s">
        <v>2798</v>
      </c>
      <c r="C1773" s="300">
        <v>5902367817718</v>
      </c>
      <c r="D1773" s="300"/>
    </row>
    <row r="1774" spans="1:4">
      <c r="A1774" s="184">
        <v>1773</v>
      </c>
      <c r="B1774" s="184" t="s">
        <v>2793</v>
      </c>
      <c r="C1774" s="300">
        <v>5902367817725</v>
      </c>
      <c r="D1774" s="300"/>
    </row>
    <row r="1775" spans="1:4">
      <c r="A1775" s="184">
        <v>1774</v>
      </c>
      <c r="B1775" s="184" t="s">
        <v>2800</v>
      </c>
      <c r="C1775" s="300">
        <v>5902367817732</v>
      </c>
      <c r="D1775" s="300"/>
    </row>
    <row r="1776" spans="1:4">
      <c r="A1776" s="184">
        <v>1775</v>
      </c>
      <c r="B1776" s="184" t="s">
        <v>2799</v>
      </c>
      <c r="C1776" s="300">
        <v>5902367817749</v>
      </c>
      <c r="D1776" s="300"/>
    </row>
    <row r="1777" spans="1:4">
      <c r="A1777" s="184">
        <v>1776</v>
      </c>
      <c r="B1777" s="184" t="s">
        <v>3031</v>
      </c>
      <c r="C1777" s="300">
        <v>5902367817756</v>
      </c>
      <c r="D1777" s="300"/>
    </row>
    <row r="1778" spans="1:4">
      <c r="A1778" s="184">
        <v>1777</v>
      </c>
      <c r="B1778" s="184" t="s">
        <v>2782</v>
      </c>
      <c r="C1778" s="300">
        <v>5902367817763</v>
      </c>
      <c r="D1778" s="300"/>
    </row>
    <row r="1779" spans="1:4">
      <c r="A1779" s="184">
        <v>1778</v>
      </c>
      <c r="B1779" s="184" t="s">
        <v>2783</v>
      </c>
      <c r="C1779" s="300">
        <v>5902367817770</v>
      </c>
      <c r="D1779" s="300"/>
    </row>
    <row r="1780" spans="1:4">
      <c r="A1780" s="184">
        <v>1779</v>
      </c>
      <c r="B1780" s="184" t="s">
        <v>2764</v>
      </c>
      <c r="C1780" s="300">
        <v>5902367817787</v>
      </c>
      <c r="D1780" s="300"/>
    </row>
    <row r="1781" spans="1:4">
      <c r="A1781" s="184">
        <v>1780</v>
      </c>
      <c r="B1781" s="184" t="s">
        <v>2765</v>
      </c>
      <c r="C1781" s="300">
        <v>5902367817794</v>
      </c>
      <c r="D1781" s="300"/>
    </row>
    <row r="1782" spans="1:4">
      <c r="A1782" s="184">
        <v>1781</v>
      </c>
      <c r="B1782" s="184" t="s">
        <v>2766</v>
      </c>
      <c r="C1782" s="300">
        <v>5902367817800</v>
      </c>
      <c r="D1782" s="300"/>
    </row>
    <row r="1783" spans="1:4">
      <c r="A1783" s="184">
        <v>1782</v>
      </c>
      <c r="B1783" s="184" t="s">
        <v>499</v>
      </c>
      <c r="C1783" s="300">
        <v>5902367817817</v>
      </c>
      <c r="D1783" s="300"/>
    </row>
    <row r="1784" spans="1:4">
      <c r="A1784" s="184">
        <v>1783</v>
      </c>
      <c r="B1784" s="184" t="s">
        <v>2784</v>
      </c>
      <c r="C1784" s="300">
        <v>5902367817824</v>
      </c>
      <c r="D1784" s="300"/>
    </row>
    <row r="1785" spans="1:4">
      <c r="A1785" s="184">
        <v>1784</v>
      </c>
      <c r="B1785" s="184" t="s">
        <v>498</v>
      </c>
      <c r="C1785" s="300">
        <v>5902367817831</v>
      </c>
      <c r="D1785" s="300"/>
    </row>
    <row r="1786" spans="1:4">
      <c r="A1786" s="184">
        <v>1785</v>
      </c>
      <c r="B1786" s="184" t="s">
        <v>2756</v>
      </c>
      <c r="C1786" s="300">
        <v>5902367817848</v>
      </c>
      <c r="D1786" s="300"/>
    </row>
    <row r="1787" spans="1:4">
      <c r="A1787" s="184">
        <v>1786</v>
      </c>
      <c r="B1787" s="184" t="s">
        <v>2757</v>
      </c>
      <c r="C1787" s="300">
        <v>5902367817855</v>
      </c>
      <c r="D1787" s="300"/>
    </row>
    <row r="1788" spans="1:4">
      <c r="A1788" s="184">
        <v>1787</v>
      </c>
      <c r="B1788" s="184" t="s">
        <v>2758</v>
      </c>
      <c r="C1788" s="300">
        <v>5902367817862</v>
      </c>
      <c r="D1788" s="300"/>
    </row>
    <row r="1789" spans="1:4">
      <c r="A1789" s="184">
        <v>1788</v>
      </c>
      <c r="B1789" s="184" t="s">
        <v>2759</v>
      </c>
      <c r="C1789" s="300">
        <v>5902367817879</v>
      </c>
      <c r="D1789" s="300"/>
    </row>
    <row r="1790" spans="1:4">
      <c r="A1790" s="184">
        <v>1789</v>
      </c>
      <c r="B1790" s="184" t="s">
        <v>2760</v>
      </c>
      <c r="C1790" s="300">
        <v>5902367817886</v>
      </c>
      <c r="D1790" s="300"/>
    </row>
    <row r="1791" spans="1:4">
      <c r="A1791" s="184">
        <v>1790</v>
      </c>
      <c r="B1791" s="184" t="s">
        <v>2761</v>
      </c>
      <c r="C1791" s="300">
        <v>5902367817893</v>
      </c>
      <c r="D1791" s="300"/>
    </row>
    <row r="1792" spans="1:4">
      <c r="A1792" s="184">
        <v>1791</v>
      </c>
      <c r="B1792" s="184" t="s">
        <v>2762</v>
      </c>
      <c r="C1792" s="300">
        <v>5902367817909</v>
      </c>
      <c r="D1792" s="300"/>
    </row>
    <row r="1793" spans="1:4">
      <c r="A1793" s="184">
        <v>1792</v>
      </c>
      <c r="B1793" s="184" t="s">
        <v>2763</v>
      </c>
      <c r="C1793" s="300">
        <v>5902367817916</v>
      </c>
      <c r="D1793" s="300"/>
    </row>
    <row r="1794" spans="1:4">
      <c r="A1794" s="184">
        <v>1793</v>
      </c>
      <c r="B1794" s="184" t="s">
        <v>2787</v>
      </c>
      <c r="C1794" s="300">
        <v>5902367817923</v>
      </c>
      <c r="D1794" s="300"/>
    </row>
    <row r="1795" spans="1:4">
      <c r="D1795" s="300"/>
    </row>
    <row r="1796" spans="1:4">
      <c r="D1796" s="300"/>
    </row>
    <row r="1797" spans="1:4">
      <c r="D1797" s="300"/>
    </row>
    <row r="1798" spans="1:4">
      <c r="D1798" s="300"/>
    </row>
    <row r="1799" spans="1:4">
      <c r="D1799" s="300"/>
    </row>
    <row r="1800" spans="1:4">
      <c r="D1800" s="300"/>
    </row>
    <row r="1801" spans="1:4">
      <c r="D1801" s="300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D36"/>
  <sheetViews>
    <sheetView showGridLines="0" zoomScaleNormal="100" zoomScaleSheetLayoutView="100" workbookViewId="0">
      <selection activeCell="C52" sqref="C52"/>
    </sheetView>
  </sheetViews>
  <sheetFormatPr defaultColWidth="9.140625" defaultRowHeight="15"/>
  <cols>
    <col min="1" max="1" width="9.140625" style="170"/>
    <col min="2" max="2" width="4.85546875" style="170" customWidth="1"/>
    <col min="3" max="3" width="79.140625" style="170" customWidth="1"/>
    <col min="4" max="4" width="6.5703125" style="170" customWidth="1"/>
    <col min="5" max="16384" width="9.140625" style="170"/>
  </cols>
  <sheetData>
    <row r="1" spans="1:4">
      <c r="A1" s="2"/>
      <c r="B1" s="2"/>
      <c r="C1" s="2"/>
      <c r="D1" s="2"/>
    </row>
    <row r="2" spans="1:4">
      <c r="A2" s="2"/>
      <c r="B2" s="2"/>
      <c r="C2" s="2"/>
      <c r="D2" s="2"/>
    </row>
    <row r="3" spans="1:4">
      <c r="A3" s="2"/>
      <c r="B3" s="2"/>
      <c r="C3" s="2"/>
      <c r="D3" s="2"/>
    </row>
    <row r="4" spans="1:4">
      <c r="A4" s="2"/>
      <c r="B4" s="2"/>
      <c r="C4" s="2"/>
      <c r="D4" s="2"/>
    </row>
    <row r="5" spans="1:4" ht="20.25" customHeight="1">
      <c r="A5" s="2"/>
      <c r="B5" s="2"/>
      <c r="C5" s="2"/>
      <c r="D5" s="2"/>
    </row>
    <row r="6" spans="1:4" ht="18.75" customHeight="1">
      <c r="A6" s="2"/>
      <c r="B6" s="429" t="s">
        <v>3076</v>
      </c>
      <c r="C6" s="429"/>
      <c r="D6" s="2"/>
    </row>
    <row r="7" spans="1:4" ht="18.75" customHeight="1">
      <c r="A7" s="2"/>
      <c r="B7" s="429"/>
      <c r="C7" s="429"/>
      <c r="D7" s="2"/>
    </row>
    <row r="8" spans="1:4" ht="24.75" customHeight="1">
      <c r="A8" s="2"/>
      <c r="B8" s="429"/>
      <c r="C8" s="429"/>
      <c r="D8" s="2"/>
    </row>
    <row r="9" spans="1:4" ht="21">
      <c r="A9" s="2"/>
      <c r="B9" s="2"/>
      <c r="C9" s="45"/>
      <c r="D9" s="2"/>
    </row>
    <row r="10" spans="1:4">
      <c r="A10" s="2"/>
      <c r="B10" s="430" t="s">
        <v>19</v>
      </c>
      <c r="C10" s="430"/>
      <c r="D10" s="2"/>
    </row>
    <row r="11" spans="1:4">
      <c r="A11" s="2"/>
      <c r="B11" s="313" t="s">
        <v>9</v>
      </c>
      <c r="C11" s="313" t="s">
        <v>131</v>
      </c>
      <c r="D11" s="2"/>
    </row>
    <row r="12" spans="1:4">
      <c r="A12" s="2"/>
      <c r="B12" s="430" t="s">
        <v>20</v>
      </c>
      <c r="C12" s="430"/>
      <c r="D12" s="2"/>
    </row>
    <row r="13" spans="1:4">
      <c r="A13" s="2"/>
      <c r="B13" s="313" t="s">
        <v>9</v>
      </c>
      <c r="C13" s="313" t="s">
        <v>415</v>
      </c>
      <c r="D13" s="2"/>
    </row>
    <row r="14" spans="1:4">
      <c r="A14" s="2"/>
      <c r="B14" s="430" t="s">
        <v>21</v>
      </c>
      <c r="C14" s="430"/>
      <c r="D14" s="2"/>
    </row>
    <row r="15" spans="1:4" ht="30">
      <c r="A15" s="2"/>
      <c r="B15" s="314" t="s">
        <v>10</v>
      </c>
      <c r="C15" s="34" t="s">
        <v>3077</v>
      </c>
      <c r="D15" s="2"/>
    </row>
    <row r="16" spans="1:4" ht="30">
      <c r="A16" s="2"/>
      <c r="B16" s="314" t="s">
        <v>11</v>
      </c>
      <c r="C16" s="34" t="s">
        <v>12</v>
      </c>
      <c r="D16" s="2"/>
    </row>
    <row r="17" spans="1:4" ht="30">
      <c r="A17" s="2"/>
      <c r="B17" s="314" t="s">
        <v>13</v>
      </c>
      <c r="C17" s="34" t="s">
        <v>14</v>
      </c>
      <c r="D17" s="2"/>
    </row>
    <row r="18" spans="1:4">
      <c r="A18" s="2"/>
      <c r="B18" s="430" t="s">
        <v>22</v>
      </c>
      <c r="C18" s="430"/>
      <c r="D18" s="2"/>
    </row>
    <row r="19" spans="1:4" ht="30">
      <c r="A19" s="2"/>
      <c r="B19" s="314" t="s">
        <v>10</v>
      </c>
      <c r="C19" s="34" t="s">
        <v>15</v>
      </c>
      <c r="D19" s="2"/>
    </row>
    <row r="20" spans="1:4" ht="30">
      <c r="A20" s="2"/>
      <c r="B20" s="315" t="s">
        <v>11</v>
      </c>
      <c r="C20" s="34" t="s">
        <v>132</v>
      </c>
      <c r="D20" s="2"/>
    </row>
    <row r="21" spans="1:4">
      <c r="A21" s="2"/>
      <c r="B21" s="430" t="s">
        <v>23</v>
      </c>
      <c r="C21" s="430"/>
      <c r="D21" s="2"/>
    </row>
    <row r="22" spans="1:4" ht="30">
      <c r="A22" s="2"/>
      <c r="B22" s="314" t="s">
        <v>10</v>
      </c>
      <c r="C22" s="34" t="s">
        <v>16</v>
      </c>
      <c r="D22" s="2"/>
    </row>
    <row r="23" spans="1:4" ht="30">
      <c r="A23" s="2"/>
      <c r="B23" s="314" t="s">
        <v>11</v>
      </c>
      <c r="C23" s="34" t="s">
        <v>3075</v>
      </c>
      <c r="D23" s="2"/>
    </row>
    <row r="24" spans="1:4" ht="31.5" customHeight="1">
      <c r="A24" s="2"/>
      <c r="B24" s="314" t="s">
        <v>13</v>
      </c>
      <c r="C24" s="34" t="s">
        <v>17</v>
      </c>
      <c r="D24" s="2"/>
    </row>
    <row r="25" spans="1:4">
      <c r="A25" s="2"/>
      <c r="B25" s="430" t="s">
        <v>24</v>
      </c>
      <c r="C25" s="430"/>
      <c r="D25" s="2"/>
    </row>
    <row r="26" spans="1:4" ht="30">
      <c r="A26" s="2"/>
      <c r="B26" s="314" t="s">
        <v>10</v>
      </c>
      <c r="C26" s="34" t="s">
        <v>18</v>
      </c>
      <c r="D26" s="2"/>
    </row>
    <row r="27" spans="1:4">
      <c r="A27" s="2"/>
      <c r="B27" s="430" t="s">
        <v>25</v>
      </c>
      <c r="C27" s="430"/>
      <c r="D27" s="2"/>
    </row>
    <row r="28" spans="1:4" ht="30">
      <c r="A28" s="2"/>
      <c r="B28" s="314" t="s">
        <v>10</v>
      </c>
      <c r="C28" s="34" t="s">
        <v>133</v>
      </c>
      <c r="D28" s="2"/>
    </row>
    <row r="29" spans="1:4">
      <c r="A29" s="2"/>
      <c r="B29" s="430" t="s">
        <v>26</v>
      </c>
      <c r="C29" s="430"/>
      <c r="D29" s="2"/>
    </row>
    <row r="30" spans="1:4">
      <c r="A30" s="2"/>
      <c r="B30" s="313" t="s">
        <v>9</v>
      </c>
      <c r="C30" s="313" t="s">
        <v>3078</v>
      </c>
      <c r="D30" s="2"/>
    </row>
    <row r="31" spans="1:4" ht="15.75">
      <c r="A31" s="2"/>
      <c r="B31" s="36"/>
      <c r="C31" s="36"/>
      <c r="D31" s="2"/>
    </row>
    <row r="32" spans="1:4">
      <c r="A32" s="2"/>
      <c r="B32" s="2"/>
      <c r="C32" s="2"/>
      <c r="D32" s="2"/>
    </row>
    <row r="33" spans="1:4">
      <c r="A33" s="2"/>
      <c r="B33" s="2"/>
      <c r="C33" s="2"/>
      <c r="D33" s="2"/>
    </row>
    <row r="34" spans="1:4">
      <c r="A34" s="2"/>
      <c r="B34" s="2"/>
      <c r="C34" s="2"/>
      <c r="D34" s="2"/>
    </row>
    <row r="35" spans="1:4">
      <c r="A35" s="288"/>
      <c r="B35" s="288"/>
      <c r="C35" s="288"/>
      <c r="D35" s="288"/>
    </row>
    <row r="36" spans="1:4">
      <c r="A36" s="288"/>
      <c r="B36" s="288"/>
      <c r="C36" s="288"/>
      <c r="D36" s="288"/>
    </row>
  </sheetData>
  <mergeCells count="9">
    <mergeCell ref="B6:C8"/>
    <mergeCell ref="B25:C25"/>
    <mergeCell ref="B27:C27"/>
    <mergeCell ref="B29:C29"/>
    <mergeCell ref="B10:C10"/>
    <mergeCell ref="B12:C12"/>
    <mergeCell ref="B14:C14"/>
    <mergeCell ref="B18:C18"/>
    <mergeCell ref="B21:C21"/>
  </mergeCells>
  <pageMargins left="0.19685039370078741" right="0.19685039370078741" top="1.5748031496062993" bottom="0" header="0.31496062992125984" footer="0.31496062992125984"/>
  <pageSetup paperSize="9" orientation="portrait" r:id="rId1"/>
  <headerFooter>
    <oddHeader>&amp;L&amp;G</oddHeader>
  </headerFooter>
  <legacyDrawingHF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theme="4" tint="-0.249977111117893"/>
  </sheetPr>
  <dimension ref="A1:R114"/>
  <sheetViews>
    <sheetView showGridLines="0" view="pageBreakPreview" topLeftCell="A73" zoomScaleNormal="100" zoomScaleSheetLayoutView="100" workbookViewId="0">
      <selection activeCell="K96" sqref="K96"/>
    </sheetView>
  </sheetViews>
  <sheetFormatPr defaultColWidth="9.140625" defaultRowHeight="15"/>
  <cols>
    <col min="1" max="1" width="4.85546875" style="2" customWidth="1"/>
    <col min="2" max="2" width="4.140625" style="2" customWidth="1"/>
    <col min="3" max="3" width="12.7109375" style="2" customWidth="1"/>
    <col min="4" max="4" width="4.5703125" style="2" customWidth="1"/>
    <col min="5" max="5" width="6" style="2" customWidth="1"/>
    <col min="6" max="6" width="9" style="2" customWidth="1"/>
    <col min="7" max="7" width="7.5703125" style="2" customWidth="1"/>
    <col min="8" max="8" width="9.140625" style="2" customWidth="1"/>
    <col min="9" max="9" width="11.28515625" style="2" customWidth="1"/>
    <col min="10" max="10" width="10.85546875" style="2" customWidth="1"/>
    <col min="11" max="11" width="8.28515625" style="2" customWidth="1"/>
    <col min="12" max="12" width="8.28515625" style="288" customWidth="1"/>
    <col min="13" max="13" width="8.28515625" style="170" customWidth="1"/>
    <col min="14" max="16384" width="9.140625" style="170"/>
  </cols>
  <sheetData>
    <row r="1" spans="2:17" ht="15" customHeight="1">
      <c r="B1" s="475" t="str">
        <f>IF(Start!C32="PL","Akumulatory bezobsługowe, kwasowo-ołowiowe, wykonane w technologii AGM","Sealed, maintenance free lead-acid batteries made in the AGM technology")</f>
        <v>Akumulatory bezobsługowe, kwasowo-ołowiowe, wykonane w technologii AGM</v>
      </c>
      <c r="C1" s="475"/>
      <c r="D1" s="475"/>
      <c r="E1" s="475"/>
      <c r="F1" s="475"/>
      <c r="G1" s="475"/>
      <c r="H1" s="475"/>
      <c r="I1" s="475"/>
      <c r="J1" s="475"/>
      <c r="K1" s="475"/>
      <c r="L1" s="287"/>
      <c r="M1" s="211"/>
    </row>
    <row r="2" spans="2:17" ht="15" customHeight="1"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287"/>
      <c r="M2" s="211"/>
    </row>
    <row r="3" spans="2:17" ht="15" customHeight="1"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287"/>
      <c r="M3" s="211"/>
    </row>
    <row r="4" spans="2:17" ht="15" customHeight="1">
      <c r="B4" s="475"/>
      <c r="C4" s="475"/>
      <c r="D4" s="475"/>
      <c r="E4" s="475"/>
      <c r="F4" s="475"/>
      <c r="G4" s="475"/>
      <c r="H4" s="475"/>
      <c r="I4" s="475"/>
      <c r="J4" s="475"/>
      <c r="K4" s="475"/>
      <c r="L4" s="287"/>
      <c r="M4" s="211"/>
    </row>
    <row r="9" spans="2:17" ht="18.75">
      <c r="B9" s="470" t="str">
        <f>IF(Start!$C$32="PL","Seria EP o żywotności projektowanej 6-9 lat wg EUROBAT","EP series design life 6-9 years according to EUROBAT")</f>
        <v>Seria EP o żywotności projektowanej 6-9 lat wg EUROBAT</v>
      </c>
      <c r="C9" s="470"/>
      <c r="D9" s="470"/>
      <c r="E9" s="470"/>
      <c r="F9" s="470"/>
      <c r="G9" s="470"/>
      <c r="H9" s="470"/>
      <c r="I9" s="470"/>
      <c r="J9" s="470"/>
      <c r="K9" s="470"/>
      <c r="L9" s="289"/>
      <c r="M9" s="212"/>
    </row>
    <row r="10" spans="2:17" ht="19.5" thickBot="1">
      <c r="B10" s="157"/>
      <c r="C10" s="157"/>
      <c r="D10" s="157"/>
      <c r="E10" s="157"/>
      <c r="F10" s="157"/>
      <c r="G10" s="157"/>
      <c r="H10" s="157"/>
      <c r="I10" s="157"/>
      <c r="J10" s="157"/>
      <c r="K10" s="194"/>
      <c r="L10" s="290"/>
      <c r="M10" s="213"/>
      <c r="N10" s="214"/>
    </row>
    <row r="11" spans="2:17">
      <c r="B11" s="439" t="str">
        <f>IF(Start!$C$32="PL","L.p.","No")</f>
        <v>L.p.</v>
      </c>
      <c r="C11" s="442" t="str">
        <f>IF(Start!$C$32="PL","Typ","Model")</f>
        <v>Typ</v>
      </c>
      <c r="D11" s="442" t="s">
        <v>0</v>
      </c>
      <c r="E11" s="442" t="s">
        <v>28</v>
      </c>
      <c r="F11" s="16" t="s">
        <v>1</v>
      </c>
      <c r="G11" s="16" t="s">
        <v>2</v>
      </c>
      <c r="H11" s="16" t="s">
        <v>3</v>
      </c>
      <c r="I11" s="442" t="str">
        <f>IF(Start!$C$32="PL","Waga jednostkowa","weight")</f>
        <v>Waga jednostkowa</v>
      </c>
      <c r="J11" s="442" t="str">
        <f>IF(Start!$C$32="PL","Ilość w opakowaniu","package quantity")</f>
        <v>Ilość w opakowaniu</v>
      </c>
      <c r="K11" s="480" t="str">
        <f>IF(Start!$C$32="PL","Cena","Price")</f>
        <v>Cena</v>
      </c>
      <c r="L11" s="291"/>
      <c r="M11" s="215"/>
    </row>
    <row r="12" spans="2:17">
      <c r="B12" s="440"/>
      <c r="C12" s="432"/>
      <c r="D12" s="444"/>
      <c r="E12" s="432"/>
      <c r="F12" s="17" t="str">
        <f>IF(Start!$C$32="PL","wysokość","height")</f>
        <v>wysokość</v>
      </c>
      <c r="G12" s="17" t="str">
        <f>IF(Start!$C$32="PL","długość","lenght")</f>
        <v>długość</v>
      </c>
      <c r="H12" s="17" t="str">
        <f>IF(Start!$C$32="PL","głębokość","width")</f>
        <v>głębokość</v>
      </c>
      <c r="I12" s="432"/>
      <c r="J12" s="433"/>
      <c r="K12" s="481"/>
      <c r="L12" s="291"/>
      <c r="M12" s="215"/>
      <c r="O12" s="168"/>
    </row>
    <row r="13" spans="2:17" ht="15.75" thickBot="1">
      <c r="B13" s="441"/>
      <c r="C13" s="443"/>
      <c r="D13" s="24" t="s">
        <v>4</v>
      </c>
      <c r="E13" s="24" t="s">
        <v>5</v>
      </c>
      <c r="F13" s="443" t="s">
        <v>6</v>
      </c>
      <c r="G13" s="443"/>
      <c r="H13" s="443"/>
      <c r="I13" s="24" t="s">
        <v>7</v>
      </c>
      <c r="J13" s="24" t="str">
        <f>IF(Start!C59="PL","[szt]","[pcs]")</f>
        <v>[pcs]</v>
      </c>
      <c r="K13" s="25" t="str">
        <f>"["&amp;(RIGHT('Warunki handlowe'!$C$15,3))&amp;"]"</f>
        <v>[PLN]</v>
      </c>
      <c r="L13" s="291"/>
      <c r="M13" s="215"/>
    </row>
    <row r="14" spans="2:17">
      <c r="B14" s="318">
        <v>1</v>
      </c>
      <c r="C14" s="319" t="s">
        <v>78</v>
      </c>
      <c r="D14" s="452">
        <v>6</v>
      </c>
      <c r="E14" s="320">
        <v>1.2</v>
      </c>
      <c r="F14" s="320">
        <v>56</v>
      </c>
      <c r="G14" s="320">
        <v>97</v>
      </c>
      <c r="H14" s="320">
        <v>25</v>
      </c>
      <c r="I14" s="320">
        <v>0.3</v>
      </c>
      <c r="J14" s="320">
        <v>55</v>
      </c>
      <c r="K14" s="321">
        <f>VLOOKUP(C14,zbiorczo[],2,0)</f>
        <v>75.899999999999991</v>
      </c>
      <c r="L14" s="5"/>
      <c r="M14" s="216"/>
      <c r="N14" s="189"/>
      <c r="O14" s="189"/>
      <c r="P14" s="168"/>
      <c r="Q14" s="189"/>
    </row>
    <row r="15" spans="2:17">
      <c r="B15" s="322">
        <v>2</v>
      </c>
      <c r="C15" s="47" t="s">
        <v>79</v>
      </c>
      <c r="D15" s="453"/>
      <c r="E15" s="273">
        <v>3</v>
      </c>
      <c r="F15" s="273">
        <v>66</v>
      </c>
      <c r="G15" s="273">
        <v>134</v>
      </c>
      <c r="H15" s="273">
        <v>34</v>
      </c>
      <c r="I15" s="273">
        <v>0.65</v>
      </c>
      <c r="J15" s="273">
        <v>18</v>
      </c>
      <c r="K15" s="323">
        <f>VLOOKUP(C15,zbiorczo[],2,0)</f>
        <v>87.2</v>
      </c>
      <c r="L15" s="5"/>
      <c r="M15" s="216"/>
      <c r="N15" s="189"/>
      <c r="O15" s="189"/>
      <c r="P15" s="168"/>
      <c r="Q15" s="189"/>
    </row>
    <row r="16" spans="2:17">
      <c r="B16" s="322">
        <v>3</v>
      </c>
      <c r="C16" s="47" t="s">
        <v>80</v>
      </c>
      <c r="D16" s="453"/>
      <c r="E16" s="273">
        <v>4.5</v>
      </c>
      <c r="F16" s="273">
        <v>107</v>
      </c>
      <c r="G16" s="273">
        <v>70</v>
      </c>
      <c r="H16" s="273">
        <v>48</v>
      </c>
      <c r="I16" s="273">
        <v>0.91</v>
      </c>
      <c r="J16" s="273">
        <v>16</v>
      </c>
      <c r="K16" s="323">
        <f>VLOOKUP(C16,zbiorczo[],2,0)</f>
        <v>78.8</v>
      </c>
      <c r="L16" s="5"/>
      <c r="M16" s="216"/>
      <c r="N16" s="189"/>
      <c r="O16" s="189"/>
      <c r="P16" s="168"/>
      <c r="Q16" s="189"/>
    </row>
    <row r="17" spans="1:18">
      <c r="B17" s="322">
        <v>4</v>
      </c>
      <c r="C17" s="47" t="s">
        <v>81</v>
      </c>
      <c r="D17" s="453"/>
      <c r="E17" s="273">
        <v>7</v>
      </c>
      <c r="F17" s="273">
        <v>100</v>
      </c>
      <c r="G17" s="273">
        <v>151</v>
      </c>
      <c r="H17" s="273">
        <v>34</v>
      </c>
      <c r="I17" s="273">
        <v>1.2</v>
      </c>
      <c r="J17" s="273">
        <v>12</v>
      </c>
      <c r="K17" s="323">
        <f>VLOOKUP(C17,zbiorczo[],2,0)</f>
        <v>122</v>
      </c>
      <c r="L17" s="5"/>
      <c r="M17" s="216"/>
      <c r="N17" s="189"/>
      <c r="O17" s="189"/>
      <c r="P17" s="168"/>
      <c r="Q17" s="189"/>
    </row>
    <row r="18" spans="1:18" ht="15.75" thickBot="1">
      <c r="B18" s="324">
        <v>5</v>
      </c>
      <c r="C18" s="48" t="s">
        <v>82</v>
      </c>
      <c r="D18" s="454"/>
      <c r="E18" s="276">
        <v>12</v>
      </c>
      <c r="F18" s="276">
        <v>100</v>
      </c>
      <c r="G18" s="276">
        <v>151</v>
      </c>
      <c r="H18" s="276">
        <v>50</v>
      </c>
      <c r="I18" s="276">
        <v>1.98</v>
      </c>
      <c r="J18" s="276">
        <v>8</v>
      </c>
      <c r="K18" s="323">
        <f>VLOOKUP(C18,zbiorczo[],2,0)</f>
        <v>155</v>
      </c>
      <c r="L18" s="5"/>
      <c r="M18" s="216"/>
      <c r="N18" s="189"/>
      <c r="O18" s="189"/>
      <c r="P18" s="168"/>
      <c r="Q18" s="189"/>
    </row>
    <row r="19" spans="1:18" ht="15.75" thickTop="1">
      <c r="B19" s="325">
        <v>6</v>
      </c>
      <c r="C19" s="49" t="s">
        <v>83</v>
      </c>
      <c r="D19" s="449">
        <v>12</v>
      </c>
      <c r="E19" s="274">
        <v>1.2</v>
      </c>
      <c r="F19" s="274">
        <v>59</v>
      </c>
      <c r="G19" s="274">
        <v>97</v>
      </c>
      <c r="H19" s="274">
        <v>45</v>
      </c>
      <c r="I19" s="274">
        <v>0.59</v>
      </c>
      <c r="J19" s="274">
        <v>30</v>
      </c>
      <c r="K19" s="323">
        <f>VLOOKUP(C19,zbiorczo[],2,0)</f>
        <v>119</v>
      </c>
      <c r="L19" s="5"/>
      <c r="M19" s="216"/>
      <c r="N19" s="189"/>
      <c r="O19" s="189"/>
      <c r="P19" s="168"/>
      <c r="Q19" s="189"/>
    </row>
    <row r="20" spans="1:18">
      <c r="B20" s="322">
        <v>7</v>
      </c>
      <c r="C20" s="47" t="s">
        <v>84</v>
      </c>
      <c r="D20" s="450"/>
      <c r="E20" s="273">
        <v>2.2999999999999998</v>
      </c>
      <c r="F20" s="273">
        <v>65</v>
      </c>
      <c r="G20" s="273">
        <v>178</v>
      </c>
      <c r="H20" s="273">
        <v>34</v>
      </c>
      <c r="I20" s="273">
        <v>0.94</v>
      </c>
      <c r="J20" s="273">
        <v>18</v>
      </c>
      <c r="K20" s="323">
        <f>VLOOKUP(C20,zbiorczo[],2,0)</f>
        <v>139</v>
      </c>
      <c r="L20" s="5"/>
      <c r="M20" s="216"/>
      <c r="N20" s="189"/>
      <c r="O20" s="189"/>
      <c r="P20" s="168"/>
      <c r="Q20" s="189"/>
    </row>
    <row r="21" spans="1:18">
      <c r="B21" s="322">
        <v>8</v>
      </c>
      <c r="C21" s="47" t="s">
        <v>85</v>
      </c>
      <c r="D21" s="450"/>
      <c r="E21" s="273">
        <v>3.6</v>
      </c>
      <c r="F21" s="273">
        <v>66</v>
      </c>
      <c r="G21" s="273">
        <v>134</v>
      </c>
      <c r="H21" s="273">
        <v>67</v>
      </c>
      <c r="I21" s="273">
        <v>1.32</v>
      </c>
      <c r="J21" s="273">
        <v>10</v>
      </c>
      <c r="K21" s="323">
        <f>VLOOKUP(C21,zbiorczo[],2,0)</f>
        <v>145</v>
      </c>
      <c r="L21" s="5"/>
      <c r="M21" s="216"/>
      <c r="N21" s="189"/>
      <c r="O21" s="189"/>
      <c r="P21" s="168"/>
      <c r="Q21" s="189"/>
    </row>
    <row r="22" spans="1:18">
      <c r="B22" s="322">
        <v>9</v>
      </c>
      <c r="C22" s="47" t="s">
        <v>86</v>
      </c>
      <c r="D22" s="450"/>
      <c r="E22" s="273">
        <v>5</v>
      </c>
      <c r="F22" s="273">
        <v>106</v>
      </c>
      <c r="G22" s="273">
        <v>90</v>
      </c>
      <c r="H22" s="273">
        <v>70</v>
      </c>
      <c r="I22" s="273">
        <v>1.88</v>
      </c>
      <c r="J22" s="273">
        <v>8</v>
      </c>
      <c r="K22" s="323">
        <f>VLOOKUP(C22,zbiorczo[],2,0)</f>
        <v>151</v>
      </c>
      <c r="L22" s="5"/>
      <c r="M22" s="216"/>
      <c r="N22" s="189"/>
      <c r="O22" s="189"/>
      <c r="P22" s="168"/>
      <c r="Q22" s="189"/>
    </row>
    <row r="23" spans="1:18">
      <c r="A23" s="170"/>
      <c r="B23" s="326">
        <v>10</v>
      </c>
      <c r="C23" s="171" t="s">
        <v>87</v>
      </c>
      <c r="D23" s="450"/>
      <c r="E23" s="275">
        <v>7.2</v>
      </c>
      <c r="F23" s="275">
        <v>98</v>
      </c>
      <c r="G23" s="275">
        <v>151</v>
      </c>
      <c r="H23" s="275">
        <v>65</v>
      </c>
      <c r="I23" s="275">
        <v>2.54</v>
      </c>
      <c r="J23" s="275">
        <v>6</v>
      </c>
      <c r="K23" s="323">
        <f>VLOOKUP(C23,zbiorczo[],2,0)</f>
        <v>148</v>
      </c>
      <c r="L23" s="5"/>
      <c r="M23" s="216"/>
      <c r="N23" s="189"/>
      <c r="O23" s="168"/>
      <c r="P23" s="168"/>
      <c r="Q23" s="189"/>
      <c r="R23" s="168"/>
    </row>
    <row r="24" spans="1:18">
      <c r="A24" s="170"/>
      <c r="B24" s="326">
        <v>11</v>
      </c>
      <c r="C24" s="171" t="s">
        <v>88</v>
      </c>
      <c r="D24" s="450"/>
      <c r="E24" s="275">
        <v>12</v>
      </c>
      <c r="F24" s="275">
        <v>98</v>
      </c>
      <c r="G24" s="275">
        <v>151</v>
      </c>
      <c r="H24" s="275">
        <v>98</v>
      </c>
      <c r="I24" s="275">
        <v>3.94</v>
      </c>
      <c r="J24" s="275">
        <v>4</v>
      </c>
      <c r="K24" s="323">
        <f>VLOOKUP(C24,zbiorczo[],2,0)</f>
        <v>293</v>
      </c>
      <c r="L24" s="5"/>
      <c r="M24" s="216"/>
      <c r="N24" s="189"/>
      <c r="O24" s="168"/>
      <c r="P24" s="168"/>
      <c r="Q24" s="189"/>
      <c r="R24" s="168"/>
    </row>
    <row r="25" spans="1:18" ht="15.75" thickBot="1">
      <c r="A25" s="170"/>
      <c r="B25" s="327">
        <v>12</v>
      </c>
      <c r="C25" s="328" t="s">
        <v>89</v>
      </c>
      <c r="D25" s="451"/>
      <c r="E25" s="329">
        <v>17</v>
      </c>
      <c r="F25" s="329">
        <v>166</v>
      </c>
      <c r="G25" s="329">
        <v>181</v>
      </c>
      <c r="H25" s="329">
        <v>76</v>
      </c>
      <c r="I25" s="329">
        <v>6.15</v>
      </c>
      <c r="J25" s="329">
        <v>2</v>
      </c>
      <c r="K25" s="330">
        <f>VLOOKUP(C25,zbiorczo[],2,0)</f>
        <v>408</v>
      </c>
      <c r="L25" s="5"/>
      <c r="M25" s="216"/>
      <c r="N25" s="189"/>
      <c r="O25" s="168"/>
      <c r="P25" s="168"/>
      <c r="Q25" s="189"/>
      <c r="R25" s="168"/>
    </row>
    <row r="26" spans="1:18">
      <c r="A26" s="170"/>
      <c r="B26" s="303"/>
      <c r="C26" s="304"/>
      <c r="D26" s="165"/>
      <c r="E26" s="303"/>
      <c r="F26" s="303"/>
      <c r="G26" s="303"/>
      <c r="H26" s="303"/>
      <c r="I26" s="303"/>
      <c r="J26" s="303"/>
      <c r="K26" s="216"/>
      <c r="L26" s="5"/>
      <c r="M26" s="216"/>
      <c r="N26" s="189"/>
      <c r="O26" s="168"/>
      <c r="P26" s="168"/>
      <c r="Q26" s="189"/>
      <c r="R26" s="168"/>
    </row>
    <row r="27" spans="1:18" s="217" customFormat="1" ht="18.75">
      <c r="A27" s="8"/>
      <c r="B27" s="438" t="str">
        <f>IF(Start!$C$32="PL","Seria EV o żywotności projektowanej 6-9 lat wg EUROBAT","EV series design life 6-9 years according to EUROBAT")</f>
        <v>Seria EV o żywotności projektowanej 6-9 lat wg EUROBAT</v>
      </c>
      <c r="C27" s="438"/>
      <c r="D27" s="438"/>
      <c r="E27" s="438"/>
      <c r="F27" s="438"/>
      <c r="G27" s="438"/>
      <c r="H27" s="438"/>
      <c r="I27" s="438"/>
      <c r="J27" s="438"/>
      <c r="K27" s="438"/>
      <c r="L27" s="5"/>
      <c r="M27" s="216"/>
      <c r="N27" s="189"/>
      <c r="O27" s="168"/>
    </row>
    <row r="28" spans="1:18" s="217" customFormat="1" ht="19.5" thickBot="1">
      <c r="A28" s="8"/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5"/>
      <c r="M28" s="216"/>
      <c r="N28" s="189"/>
      <c r="O28" s="168"/>
    </row>
    <row r="29" spans="1:18" ht="15" customHeight="1">
      <c r="B29" s="455" t="str">
        <f>IF(Start!$C$32="PL","L.p.","No")</f>
        <v>L.p.</v>
      </c>
      <c r="C29" s="458" t="str">
        <f>IF(Start!$C$32="PL","Typ","Model")</f>
        <v>Typ</v>
      </c>
      <c r="D29" s="458" t="s">
        <v>0</v>
      </c>
      <c r="E29" s="442" t="s">
        <v>28</v>
      </c>
      <c r="F29" s="111" t="s">
        <v>1</v>
      </c>
      <c r="G29" s="111" t="s">
        <v>2</v>
      </c>
      <c r="H29" s="111" t="s">
        <v>3</v>
      </c>
      <c r="I29" s="458" t="str">
        <f>IF(Start!$C$32="PL","Waga jednostkowa","weight")</f>
        <v>Waga jednostkowa</v>
      </c>
      <c r="J29" s="458" t="str">
        <f>IF(Start!$C$32="PL","Ilość w opakowaniu","package quantity")</f>
        <v>Ilość w opakowaniu</v>
      </c>
      <c r="K29" s="482" t="str">
        <f>IF(Start!$C$32="PL","Cena","Price")</f>
        <v>Cena</v>
      </c>
      <c r="L29" s="5"/>
      <c r="M29" s="216"/>
      <c r="N29" s="189"/>
      <c r="O29" s="168"/>
    </row>
    <row r="30" spans="1:18" ht="15.75" customHeight="1">
      <c r="B30" s="456"/>
      <c r="C30" s="459"/>
      <c r="D30" s="464"/>
      <c r="E30" s="432"/>
      <c r="F30" s="112" t="str">
        <f>IF(Start!$C$32="PL","wysokość","height")</f>
        <v>wysokość</v>
      </c>
      <c r="G30" s="112" t="str">
        <f>IF(Start!$C$32="PL","długość","lenght")</f>
        <v>długość</v>
      </c>
      <c r="H30" s="112" t="str">
        <f>IF(Start!$C$32="PL","głębokość","width")</f>
        <v>głębokość</v>
      </c>
      <c r="I30" s="464"/>
      <c r="J30" s="464"/>
      <c r="K30" s="483"/>
      <c r="L30" s="5"/>
      <c r="M30" s="216"/>
      <c r="N30" s="189"/>
      <c r="O30" s="168"/>
    </row>
    <row r="31" spans="1:18" ht="15.75" thickBot="1">
      <c r="B31" s="457"/>
      <c r="C31" s="460"/>
      <c r="D31" s="113" t="s">
        <v>4</v>
      </c>
      <c r="E31" s="113" t="s">
        <v>5</v>
      </c>
      <c r="F31" s="461" t="s">
        <v>6</v>
      </c>
      <c r="G31" s="462"/>
      <c r="H31" s="463"/>
      <c r="I31" s="113" t="s">
        <v>7</v>
      </c>
      <c r="J31" s="113" t="str">
        <f>IF(Start!C78="PL","[szt]","[pcs]")</f>
        <v>[pcs]</v>
      </c>
      <c r="K31" s="25" t="str">
        <f>"["&amp;(RIGHT('Warunki handlowe'!$C$15,3))&amp;"]"</f>
        <v>[PLN]</v>
      </c>
      <c r="L31" s="5"/>
      <c r="M31" s="216"/>
      <c r="N31" s="189"/>
      <c r="O31" s="168"/>
    </row>
    <row r="32" spans="1:18">
      <c r="B32" s="26">
        <v>1</v>
      </c>
      <c r="C32" s="46" t="s">
        <v>2770</v>
      </c>
      <c r="D32" s="476">
        <v>12</v>
      </c>
      <c r="E32" s="27">
        <v>6</v>
      </c>
      <c r="F32" s="182">
        <v>100</v>
      </c>
      <c r="G32" s="27">
        <v>151</v>
      </c>
      <c r="H32" s="27">
        <v>51</v>
      </c>
      <c r="I32" s="27">
        <v>2.1</v>
      </c>
      <c r="J32" s="27">
        <v>8</v>
      </c>
      <c r="K32" s="28">
        <f>VLOOKUP(C32,zbiorczo[],2,0)</f>
        <v>167</v>
      </c>
      <c r="L32" s="5"/>
      <c r="M32" s="216"/>
      <c r="N32" s="189"/>
      <c r="O32" s="168"/>
      <c r="P32" s="168"/>
      <c r="Q32" s="189"/>
    </row>
    <row r="33" spans="1:18">
      <c r="B33" s="130">
        <v>2</v>
      </c>
      <c r="C33" s="131" t="s">
        <v>2771</v>
      </c>
      <c r="D33" s="477"/>
      <c r="E33" s="132">
        <v>7</v>
      </c>
      <c r="F33" s="132">
        <v>106</v>
      </c>
      <c r="G33" s="132">
        <v>90</v>
      </c>
      <c r="H33" s="132">
        <v>70</v>
      </c>
      <c r="I33" s="132">
        <v>1.84</v>
      </c>
      <c r="J33" s="132">
        <v>8</v>
      </c>
      <c r="K33" s="133">
        <f>VLOOKUP(C33,zbiorczo[],2,0)</f>
        <v>161</v>
      </c>
      <c r="L33" s="5"/>
      <c r="M33" s="216"/>
      <c r="N33" s="189"/>
      <c r="O33" s="168"/>
      <c r="P33" s="168"/>
      <c r="Q33" s="189"/>
    </row>
    <row r="34" spans="1:18" ht="15.75" customHeight="1">
      <c r="B34" s="30">
        <v>3</v>
      </c>
      <c r="C34" s="47" t="s">
        <v>90</v>
      </c>
      <c r="D34" s="477"/>
      <c r="E34" s="19">
        <v>9</v>
      </c>
      <c r="F34" s="183">
        <v>100</v>
      </c>
      <c r="G34" s="19">
        <v>151</v>
      </c>
      <c r="H34" s="19">
        <v>65</v>
      </c>
      <c r="I34" s="19">
        <v>2.75</v>
      </c>
      <c r="J34" s="19">
        <v>6</v>
      </c>
      <c r="K34" s="20">
        <f>VLOOKUP(C34,zbiorczo[],2,0)</f>
        <v>197</v>
      </c>
      <c r="L34" s="5"/>
      <c r="M34" s="216"/>
      <c r="N34" s="189"/>
      <c r="O34" s="168"/>
      <c r="P34" s="168"/>
      <c r="Q34" s="189"/>
    </row>
    <row r="35" spans="1:18" ht="15.75" customHeight="1">
      <c r="B35" s="128">
        <v>4</v>
      </c>
      <c r="C35" s="47" t="s">
        <v>2773</v>
      </c>
      <c r="D35" s="477"/>
      <c r="E35" s="126">
        <v>9</v>
      </c>
      <c r="F35" s="183">
        <v>100</v>
      </c>
      <c r="G35" s="126">
        <v>151</v>
      </c>
      <c r="H35" s="126">
        <v>65</v>
      </c>
      <c r="I35" s="126">
        <v>2.75</v>
      </c>
      <c r="J35" s="126">
        <v>6</v>
      </c>
      <c r="K35" s="20">
        <f>VLOOKUP(C35,zbiorczo[],2,0)</f>
        <v>237</v>
      </c>
      <c r="L35" s="5"/>
      <c r="M35" s="216"/>
      <c r="N35" s="189"/>
      <c r="O35" s="168"/>
      <c r="P35" s="168"/>
      <c r="Q35" s="189"/>
    </row>
    <row r="36" spans="1:18" ht="15.75" customHeight="1">
      <c r="B36" s="128">
        <v>5</v>
      </c>
      <c r="C36" s="47" t="s">
        <v>425</v>
      </c>
      <c r="D36" s="477"/>
      <c r="E36" s="126">
        <v>10</v>
      </c>
      <c r="F36" s="183">
        <v>100</v>
      </c>
      <c r="G36" s="126">
        <v>151</v>
      </c>
      <c r="H36" s="126">
        <v>65</v>
      </c>
      <c r="I36" s="126">
        <v>2.7</v>
      </c>
      <c r="J36" s="126">
        <v>6</v>
      </c>
      <c r="K36" s="20">
        <f>VLOOKUP(C36,zbiorczo[],2,0)</f>
        <v>229</v>
      </c>
      <c r="L36" s="5"/>
      <c r="M36" s="216"/>
      <c r="N36" s="189"/>
      <c r="O36" s="168"/>
      <c r="P36" s="168"/>
      <c r="Q36" s="189"/>
    </row>
    <row r="37" spans="1:18">
      <c r="B37" s="127">
        <v>6</v>
      </c>
      <c r="C37" s="47" t="s">
        <v>91</v>
      </c>
      <c r="D37" s="477"/>
      <c r="E37" s="19">
        <v>15</v>
      </c>
      <c r="F37" s="183">
        <v>98</v>
      </c>
      <c r="G37" s="19">
        <v>151</v>
      </c>
      <c r="H37" s="19">
        <v>98</v>
      </c>
      <c r="I37" s="19">
        <v>4.2</v>
      </c>
      <c r="J37" s="19">
        <v>4</v>
      </c>
      <c r="K37" s="20">
        <f>VLOOKUP(C37,zbiorczo[],2,0)</f>
        <v>357</v>
      </c>
      <c r="L37" s="5"/>
      <c r="M37" s="216"/>
      <c r="N37" s="189"/>
      <c r="O37" s="168"/>
      <c r="P37" s="168"/>
      <c r="Q37" s="189"/>
    </row>
    <row r="38" spans="1:18">
      <c r="A38" s="170"/>
      <c r="B38" s="173">
        <v>7</v>
      </c>
      <c r="C38" s="171" t="s">
        <v>92</v>
      </c>
      <c r="D38" s="477"/>
      <c r="E38" s="172">
        <v>22</v>
      </c>
      <c r="F38" s="172">
        <v>166</v>
      </c>
      <c r="G38" s="172">
        <v>181</v>
      </c>
      <c r="H38" s="172">
        <v>76</v>
      </c>
      <c r="I38" s="172">
        <v>6.5</v>
      </c>
      <c r="J38" s="172">
        <v>2</v>
      </c>
      <c r="K38" s="20">
        <f>VLOOKUP(C38,zbiorczo[],2,0)</f>
        <v>464</v>
      </c>
      <c r="L38" s="5"/>
      <c r="M38" s="216"/>
      <c r="N38" s="189"/>
      <c r="O38" s="168"/>
      <c r="P38" s="168"/>
      <c r="Q38" s="189"/>
      <c r="R38" s="168"/>
    </row>
    <row r="39" spans="1:18" ht="15.75" customHeight="1">
      <c r="A39" s="170"/>
      <c r="B39" s="174">
        <v>8</v>
      </c>
      <c r="C39" s="171" t="s">
        <v>93</v>
      </c>
      <c r="D39" s="477"/>
      <c r="E39" s="172">
        <v>33</v>
      </c>
      <c r="F39" s="172">
        <v>125</v>
      </c>
      <c r="G39" s="172">
        <v>175</v>
      </c>
      <c r="H39" s="172">
        <v>166</v>
      </c>
      <c r="I39" s="172">
        <v>10</v>
      </c>
      <c r="J39" s="172">
        <v>2</v>
      </c>
      <c r="K39" s="20">
        <f>VLOOKUP(C39,zbiorczo[],2,0)</f>
        <v>717</v>
      </c>
      <c r="L39" s="5"/>
      <c r="M39" s="216"/>
      <c r="N39" s="189"/>
      <c r="O39" s="168"/>
      <c r="P39" s="168"/>
      <c r="Q39" s="189"/>
      <c r="R39" s="168"/>
    </row>
    <row r="40" spans="1:18" ht="15.75" customHeight="1">
      <c r="B40" s="129">
        <v>9</v>
      </c>
      <c r="C40" s="47" t="s">
        <v>94</v>
      </c>
      <c r="D40" s="477"/>
      <c r="E40" s="19">
        <v>50</v>
      </c>
      <c r="F40" s="19">
        <v>171</v>
      </c>
      <c r="G40" s="19">
        <v>197</v>
      </c>
      <c r="H40" s="19">
        <v>165</v>
      </c>
      <c r="I40" s="19">
        <v>15.3</v>
      </c>
      <c r="J40" s="19">
        <v>1</v>
      </c>
      <c r="K40" s="20">
        <f>VLOOKUP(C40,zbiorczo[],2,0)</f>
        <v>1028</v>
      </c>
      <c r="L40" s="5"/>
      <c r="M40" s="216"/>
      <c r="N40" s="189"/>
      <c r="O40" s="168"/>
      <c r="P40" s="168"/>
      <c r="Q40" s="189"/>
    </row>
    <row r="41" spans="1:18" ht="15.75" thickBot="1">
      <c r="B41" s="137">
        <v>10</v>
      </c>
      <c r="C41" s="50" t="s">
        <v>95</v>
      </c>
      <c r="D41" s="478"/>
      <c r="E41" s="22">
        <v>75</v>
      </c>
      <c r="F41" s="22">
        <v>174</v>
      </c>
      <c r="G41" s="22">
        <v>350</v>
      </c>
      <c r="H41" s="22">
        <v>166</v>
      </c>
      <c r="I41" s="22">
        <v>24.75</v>
      </c>
      <c r="J41" s="22">
        <v>1</v>
      </c>
      <c r="K41" s="23">
        <f>VLOOKUP(C41,zbiorczo[],2,0)</f>
        <v>1406</v>
      </c>
      <c r="L41" s="5"/>
      <c r="M41" s="216"/>
      <c r="N41" s="189"/>
      <c r="O41" s="168"/>
      <c r="P41" s="168"/>
      <c r="Q41" s="189"/>
    </row>
    <row r="42" spans="1:18" ht="15.75">
      <c r="B42" s="6"/>
      <c r="C42" s="7"/>
      <c r="D42" s="8"/>
      <c r="E42" s="6"/>
      <c r="F42" s="6"/>
      <c r="G42" s="9"/>
      <c r="H42" s="6"/>
      <c r="I42" s="9"/>
      <c r="J42" s="6"/>
      <c r="K42" s="10"/>
      <c r="L42" s="5"/>
      <c r="M42" s="216"/>
      <c r="N42" s="189"/>
      <c r="O42" s="168"/>
    </row>
    <row r="43" spans="1:18" ht="37.5" customHeight="1">
      <c r="B43" s="437" t="s">
        <v>426</v>
      </c>
      <c r="C43" s="437"/>
      <c r="D43" s="437"/>
      <c r="E43" s="437"/>
      <c r="F43" s="437"/>
      <c r="G43" s="437"/>
      <c r="H43" s="437"/>
      <c r="I43" s="437"/>
      <c r="J43" s="437"/>
      <c r="K43" s="437"/>
      <c r="L43" s="5"/>
      <c r="M43" s="216"/>
      <c r="N43" s="189"/>
      <c r="O43" s="168"/>
    </row>
    <row r="44" spans="1:18" ht="18.75">
      <c r="B44" s="438" t="str">
        <f>IF(Start!$C$32="PL","Seria EPS o żywotności projektowanej 10-12 lat wg EUROBAT","EPS series design life 10-12 years according to EUROBAT")</f>
        <v>Seria EPS o żywotności projektowanej 10-12 lat wg EUROBAT</v>
      </c>
      <c r="C44" s="438"/>
      <c r="D44" s="438"/>
      <c r="E44" s="438"/>
      <c r="F44" s="438"/>
      <c r="G44" s="438"/>
      <c r="H44" s="438"/>
      <c r="I44" s="438"/>
      <c r="J44" s="438"/>
      <c r="K44" s="438"/>
      <c r="L44" s="5"/>
      <c r="M44" s="216"/>
      <c r="N44" s="189"/>
      <c r="O44" s="168"/>
    </row>
    <row r="45" spans="1:18" ht="15.75" thickBot="1">
      <c r="L45" s="5"/>
      <c r="M45" s="216"/>
      <c r="N45" s="189"/>
      <c r="O45" s="168"/>
    </row>
    <row r="46" spans="1:18">
      <c r="B46" s="439" t="str">
        <f>IF(Start!$C$32="PL","L.p.","No")</f>
        <v>L.p.</v>
      </c>
      <c r="C46" s="442" t="str">
        <f>IF(Start!$C$32="PL","Typ","Model")</f>
        <v>Typ</v>
      </c>
      <c r="D46" s="442" t="s">
        <v>0</v>
      </c>
      <c r="E46" s="442" t="s">
        <v>28</v>
      </c>
      <c r="F46" s="16" t="s">
        <v>1</v>
      </c>
      <c r="G46" s="16" t="s">
        <v>2</v>
      </c>
      <c r="H46" s="16" t="s">
        <v>3</v>
      </c>
      <c r="I46" s="442" t="str">
        <f>IF(Start!$C$32="PL","Waga jednostkowa","weight")</f>
        <v>Waga jednostkowa</v>
      </c>
      <c r="J46" s="442" t="str">
        <f>IF(Start!$C$32="PL","Ilość w opakowaniu","package quantity")</f>
        <v>Ilość w opakowaniu</v>
      </c>
      <c r="K46" s="480" t="str">
        <f>IF(Start!$C$32="PL","Cena","Price")</f>
        <v>Cena</v>
      </c>
      <c r="L46" s="5"/>
      <c r="M46" s="216"/>
      <c r="N46" s="189"/>
      <c r="O46" s="168"/>
    </row>
    <row r="47" spans="1:18">
      <c r="B47" s="440"/>
      <c r="C47" s="432"/>
      <c r="D47" s="444"/>
      <c r="E47" s="432"/>
      <c r="F47" s="17" t="str">
        <f>IF(Start!$C$32="PL","wysokość","height")</f>
        <v>wysokość</v>
      </c>
      <c r="G47" s="17" t="str">
        <f>IF(Start!$C$32="PL","długość","lenght")</f>
        <v>długość</v>
      </c>
      <c r="H47" s="17" t="str">
        <f>IF(Start!$C$32="PL","głębokość","width")</f>
        <v>głębokość</v>
      </c>
      <c r="I47" s="432"/>
      <c r="J47" s="433"/>
      <c r="K47" s="481"/>
      <c r="L47" s="5"/>
      <c r="M47" s="216"/>
      <c r="N47" s="189"/>
      <c r="O47" s="168"/>
    </row>
    <row r="48" spans="1:18" ht="15.75" thickBot="1">
      <c r="B48" s="441"/>
      <c r="C48" s="443"/>
      <c r="D48" s="24" t="s">
        <v>4</v>
      </c>
      <c r="E48" s="24" t="s">
        <v>5</v>
      </c>
      <c r="F48" s="443" t="s">
        <v>6</v>
      </c>
      <c r="G48" s="443"/>
      <c r="H48" s="443"/>
      <c r="I48" s="24" t="s">
        <v>7</v>
      </c>
      <c r="J48" s="282" t="str">
        <f>IF(Start!C94="PL","[szt]","[pcs]")</f>
        <v>[pcs]</v>
      </c>
      <c r="K48" s="25" t="str">
        <f>"["&amp;(RIGHT('Warunki handlowe'!$C$15,3))&amp;"]"</f>
        <v>[PLN]</v>
      </c>
      <c r="L48" s="5"/>
      <c r="M48" s="216"/>
      <c r="N48" s="189"/>
      <c r="O48" s="168"/>
    </row>
    <row r="49" spans="1:18">
      <c r="A49" s="170"/>
      <c r="B49" s="339">
        <v>1</v>
      </c>
      <c r="C49" s="342" t="s">
        <v>96</v>
      </c>
      <c r="D49" s="452">
        <v>12</v>
      </c>
      <c r="E49" s="341">
        <v>26</v>
      </c>
      <c r="F49" s="341">
        <v>125</v>
      </c>
      <c r="G49" s="341">
        <v>175</v>
      </c>
      <c r="H49" s="341">
        <v>166</v>
      </c>
      <c r="I49" s="341">
        <v>9.4</v>
      </c>
      <c r="J49" s="341">
        <v>2</v>
      </c>
      <c r="K49" s="321">
        <f>VLOOKUP(C49,zbiorczo[],2,0)</f>
        <v>556</v>
      </c>
      <c r="L49" s="5"/>
      <c r="M49" s="216"/>
      <c r="N49" s="189"/>
      <c r="O49" s="168"/>
      <c r="P49" s="168"/>
      <c r="Q49" s="189"/>
      <c r="R49" s="168"/>
    </row>
    <row r="50" spans="1:18">
      <c r="B50" s="322">
        <v>2</v>
      </c>
      <c r="C50" s="110" t="s">
        <v>2774</v>
      </c>
      <c r="D50" s="466"/>
      <c r="E50" s="285">
        <v>28</v>
      </c>
      <c r="F50" s="285">
        <v>125</v>
      </c>
      <c r="G50" s="285">
        <v>175</v>
      </c>
      <c r="H50" s="285">
        <v>166</v>
      </c>
      <c r="I50" s="285">
        <v>9.6</v>
      </c>
      <c r="J50" s="285">
        <v>2</v>
      </c>
      <c r="K50" s="323">
        <f>VLOOKUP(C50,zbiorczo[],2,0)</f>
        <v>570</v>
      </c>
      <c r="L50" s="5"/>
      <c r="M50" s="216"/>
      <c r="N50" s="189"/>
      <c r="O50" s="168"/>
      <c r="P50" s="168"/>
      <c r="Q50" s="189"/>
      <c r="R50" s="168"/>
    </row>
    <row r="51" spans="1:18">
      <c r="B51" s="322">
        <v>3</v>
      </c>
      <c r="C51" s="110" t="s">
        <v>27</v>
      </c>
      <c r="D51" s="466"/>
      <c r="E51" s="285">
        <v>28</v>
      </c>
      <c r="F51" s="285">
        <v>175</v>
      </c>
      <c r="G51" s="285">
        <v>165</v>
      </c>
      <c r="H51" s="285">
        <v>125</v>
      </c>
      <c r="I51" s="285">
        <v>9.1199999999999992</v>
      </c>
      <c r="J51" s="285">
        <v>2</v>
      </c>
      <c r="K51" s="323">
        <f>VLOOKUP(C51,zbiorczo[],2,0)</f>
        <v>591</v>
      </c>
      <c r="L51" s="5"/>
      <c r="M51" s="216"/>
      <c r="N51" s="189"/>
      <c r="O51" s="168"/>
      <c r="P51" s="168"/>
      <c r="Q51" s="189"/>
      <c r="R51" s="168"/>
    </row>
    <row r="52" spans="1:18">
      <c r="A52" s="170"/>
      <c r="B52" s="326">
        <v>4</v>
      </c>
      <c r="C52" s="175" t="s">
        <v>97</v>
      </c>
      <c r="D52" s="466"/>
      <c r="E52" s="284">
        <v>33</v>
      </c>
      <c r="F52" s="284">
        <v>168</v>
      </c>
      <c r="G52" s="284">
        <v>196</v>
      </c>
      <c r="H52" s="284">
        <v>129</v>
      </c>
      <c r="I52" s="284">
        <v>11.25</v>
      </c>
      <c r="J52" s="284">
        <v>1</v>
      </c>
      <c r="K52" s="323">
        <f>VLOOKUP(C52,zbiorczo[],2,0)</f>
        <v>841</v>
      </c>
      <c r="L52" s="5"/>
      <c r="M52" s="216"/>
      <c r="N52" s="189"/>
      <c r="O52" s="168"/>
      <c r="P52" s="168"/>
      <c r="Q52" s="189"/>
      <c r="R52" s="168"/>
    </row>
    <row r="53" spans="1:18">
      <c r="B53" s="322">
        <v>5</v>
      </c>
      <c r="C53" s="110" t="s">
        <v>98</v>
      </c>
      <c r="D53" s="466"/>
      <c r="E53" s="285">
        <v>42</v>
      </c>
      <c r="F53" s="285">
        <v>171</v>
      </c>
      <c r="G53" s="285">
        <v>197</v>
      </c>
      <c r="H53" s="285">
        <v>165</v>
      </c>
      <c r="I53" s="285">
        <v>14.3</v>
      </c>
      <c r="J53" s="285">
        <v>1</v>
      </c>
      <c r="K53" s="323">
        <f>VLOOKUP(C53,zbiorczo[],2,0)</f>
        <v>881</v>
      </c>
      <c r="L53" s="5"/>
      <c r="M53" s="216"/>
      <c r="N53" s="189"/>
      <c r="O53" s="168"/>
      <c r="P53" s="168"/>
      <c r="Q53" s="189"/>
    </row>
    <row r="54" spans="1:18">
      <c r="B54" s="322">
        <v>6</v>
      </c>
      <c r="C54" s="110" t="s">
        <v>99</v>
      </c>
      <c r="D54" s="466"/>
      <c r="E54" s="285">
        <v>65</v>
      </c>
      <c r="F54" s="285">
        <v>174</v>
      </c>
      <c r="G54" s="285">
        <v>350</v>
      </c>
      <c r="H54" s="285">
        <v>166</v>
      </c>
      <c r="I54" s="285">
        <v>22.4</v>
      </c>
      <c r="J54" s="285">
        <v>1</v>
      </c>
      <c r="K54" s="323">
        <f>VLOOKUP(C54,zbiorczo[],2,0)</f>
        <v>1303</v>
      </c>
      <c r="L54" s="5"/>
      <c r="M54" s="216"/>
      <c r="N54" s="189"/>
      <c r="O54" s="168"/>
      <c r="P54" s="168"/>
      <c r="Q54" s="189"/>
    </row>
    <row r="55" spans="1:18">
      <c r="B55" s="322">
        <v>7</v>
      </c>
      <c r="C55" s="110" t="s">
        <v>100</v>
      </c>
      <c r="D55" s="466"/>
      <c r="E55" s="285">
        <v>90</v>
      </c>
      <c r="F55" s="285">
        <v>217</v>
      </c>
      <c r="G55" s="285">
        <v>329</v>
      </c>
      <c r="H55" s="285">
        <v>172</v>
      </c>
      <c r="I55" s="285">
        <v>30.8</v>
      </c>
      <c r="J55" s="285">
        <v>1</v>
      </c>
      <c r="K55" s="323">
        <f>VLOOKUP(C55,zbiorczo[],2,0)</f>
        <v>1672</v>
      </c>
      <c r="L55" s="5"/>
      <c r="M55" s="216"/>
      <c r="N55" s="189"/>
      <c r="O55" s="168"/>
      <c r="P55" s="168"/>
      <c r="Q55" s="189"/>
    </row>
    <row r="56" spans="1:18">
      <c r="B56" s="322">
        <v>8</v>
      </c>
      <c r="C56" s="110" t="s">
        <v>101</v>
      </c>
      <c r="D56" s="466"/>
      <c r="E56" s="285">
        <v>100</v>
      </c>
      <c r="F56" s="285">
        <v>217</v>
      </c>
      <c r="G56" s="285">
        <v>329</v>
      </c>
      <c r="H56" s="285">
        <v>172</v>
      </c>
      <c r="I56" s="285">
        <v>32.700000000000003</v>
      </c>
      <c r="J56" s="285">
        <v>1</v>
      </c>
      <c r="K56" s="323">
        <f>VLOOKUP(C56,zbiorczo[],2,0)</f>
        <v>1910</v>
      </c>
      <c r="L56" s="5"/>
      <c r="M56" s="216"/>
      <c r="N56" s="189"/>
      <c r="O56" s="168"/>
      <c r="P56" s="168"/>
      <c r="Q56" s="189"/>
    </row>
    <row r="57" spans="1:18">
      <c r="B57" s="322">
        <v>9</v>
      </c>
      <c r="C57" s="110" t="s">
        <v>102</v>
      </c>
      <c r="D57" s="466"/>
      <c r="E57" s="285">
        <v>120</v>
      </c>
      <c r="F57" s="285">
        <v>239</v>
      </c>
      <c r="G57" s="285">
        <v>407</v>
      </c>
      <c r="H57" s="285">
        <v>173</v>
      </c>
      <c r="I57" s="285">
        <v>39.5</v>
      </c>
      <c r="J57" s="285">
        <v>1</v>
      </c>
      <c r="K57" s="323">
        <f>VLOOKUP(C57,zbiorczo[],2,0)</f>
        <v>2180</v>
      </c>
      <c r="L57" s="5"/>
      <c r="M57" s="216"/>
      <c r="N57" s="189"/>
      <c r="O57" s="168"/>
      <c r="P57" s="168"/>
      <c r="Q57" s="189"/>
    </row>
    <row r="58" spans="1:18">
      <c r="B58" s="322">
        <v>10</v>
      </c>
      <c r="C58" s="110" t="s">
        <v>103</v>
      </c>
      <c r="D58" s="466"/>
      <c r="E58" s="285">
        <v>160</v>
      </c>
      <c r="F58" s="285">
        <v>240</v>
      </c>
      <c r="G58" s="285">
        <v>483</v>
      </c>
      <c r="H58" s="285">
        <v>171</v>
      </c>
      <c r="I58" s="285">
        <v>51.2</v>
      </c>
      <c r="J58" s="285">
        <v>1</v>
      </c>
      <c r="K58" s="323">
        <f>VLOOKUP(C58,zbiorczo[],2,0)</f>
        <v>2826</v>
      </c>
      <c r="L58" s="5"/>
      <c r="M58" s="216"/>
      <c r="N58" s="189"/>
      <c r="O58" s="168"/>
      <c r="P58" s="168"/>
      <c r="Q58" s="189"/>
    </row>
    <row r="59" spans="1:18">
      <c r="B59" s="322">
        <v>11</v>
      </c>
      <c r="C59" s="110" t="s">
        <v>8</v>
      </c>
      <c r="D59" s="466"/>
      <c r="E59" s="285">
        <v>200</v>
      </c>
      <c r="F59" s="285">
        <v>220</v>
      </c>
      <c r="G59" s="285">
        <v>522</v>
      </c>
      <c r="H59" s="285">
        <v>202</v>
      </c>
      <c r="I59" s="285">
        <v>61.5</v>
      </c>
      <c r="J59" s="285">
        <v>1</v>
      </c>
      <c r="K59" s="323">
        <f>VLOOKUP(C59,zbiorczo[],2,0)</f>
        <v>3603</v>
      </c>
      <c r="L59" s="5"/>
      <c r="M59" s="216"/>
      <c r="N59" s="189"/>
      <c r="O59" s="168"/>
      <c r="P59" s="168"/>
      <c r="Q59" s="189"/>
    </row>
    <row r="60" spans="1:18" ht="15.75" thickBot="1">
      <c r="B60" s="343">
        <v>12</v>
      </c>
      <c r="C60" s="344" t="s">
        <v>104</v>
      </c>
      <c r="D60" s="468"/>
      <c r="E60" s="345">
        <v>230</v>
      </c>
      <c r="F60" s="345">
        <v>220</v>
      </c>
      <c r="G60" s="345">
        <v>522</v>
      </c>
      <c r="H60" s="345">
        <v>240</v>
      </c>
      <c r="I60" s="345">
        <v>72.5</v>
      </c>
      <c r="J60" s="345">
        <v>1</v>
      </c>
      <c r="K60" s="330">
        <f>VLOOKUP(C60,zbiorczo[],2,0)</f>
        <v>3892</v>
      </c>
      <c r="L60" s="5"/>
      <c r="M60" s="216"/>
      <c r="N60" s="189"/>
      <c r="O60" s="168"/>
      <c r="P60" s="168"/>
      <c r="Q60" s="189"/>
    </row>
    <row r="61" spans="1:18">
      <c r="B61" s="163"/>
      <c r="C61" s="164"/>
      <c r="D61" s="163"/>
      <c r="E61" s="163"/>
      <c r="F61" s="163"/>
      <c r="G61" s="163"/>
      <c r="H61" s="163"/>
      <c r="I61" s="163"/>
      <c r="J61" s="163"/>
      <c r="K61" s="5"/>
      <c r="L61" s="5"/>
      <c r="M61" s="216"/>
      <c r="N61" s="189"/>
      <c r="O61" s="168"/>
    </row>
    <row r="62" spans="1:18" ht="18.75">
      <c r="B62" s="438" t="str">
        <f>IF(Start!$C$32="PL","Seria EPL o żywotności projektowanej ponad 15 lat wg EUROBAT","EPL series design life ovet 12 years according to EUROBAT")</f>
        <v>Seria EPL o żywotności projektowanej ponad 15 lat wg EUROBAT</v>
      </c>
      <c r="C62" s="438"/>
      <c r="D62" s="438"/>
      <c r="E62" s="438"/>
      <c r="F62" s="438"/>
      <c r="G62" s="438"/>
      <c r="H62" s="438"/>
      <c r="I62" s="438"/>
      <c r="J62" s="438"/>
      <c r="K62" s="438"/>
      <c r="L62" s="5"/>
      <c r="M62" s="216"/>
      <c r="N62" s="189"/>
      <c r="O62" s="168"/>
    </row>
    <row r="63" spans="1:18" ht="15.75" thickBot="1">
      <c r="L63" s="5"/>
      <c r="M63" s="216"/>
      <c r="N63" s="189"/>
      <c r="O63" s="168"/>
    </row>
    <row r="64" spans="1:18">
      <c r="B64" s="472" t="str">
        <f>IF(Start!$C$32="PL","L.p.","No")</f>
        <v>L.p.</v>
      </c>
      <c r="C64" s="431" t="str">
        <f>IF(Start!$C$32="PL","Typ","Model")</f>
        <v>Typ</v>
      </c>
      <c r="D64" s="431" t="s">
        <v>0</v>
      </c>
      <c r="E64" s="431" t="s">
        <v>28</v>
      </c>
      <c r="F64" s="280" t="s">
        <v>1</v>
      </c>
      <c r="G64" s="280" t="s">
        <v>2</v>
      </c>
      <c r="H64" s="280" t="s">
        <v>3</v>
      </c>
      <c r="I64" s="431" t="str">
        <f>IF(Start!$C$32="PL","Waga jednostkowa","weight")</f>
        <v>Waga jednostkowa</v>
      </c>
      <c r="J64" s="431" t="str">
        <f>IF(Start!$C$32="PL","Ilość w opakowaniu","package quantity")</f>
        <v>Ilość w opakowaniu</v>
      </c>
      <c r="K64" s="434" t="str">
        <f>IF(Start!$C$32="PL","Cena","Price")</f>
        <v>Cena</v>
      </c>
      <c r="L64" s="5"/>
      <c r="M64" s="216"/>
      <c r="N64" s="189"/>
      <c r="O64" s="168"/>
    </row>
    <row r="65" spans="1:18">
      <c r="B65" s="473"/>
      <c r="C65" s="432"/>
      <c r="D65" s="444"/>
      <c r="E65" s="432"/>
      <c r="F65" s="281" t="str">
        <f>IF(Start!$C$32="PL","wysokość","height")</f>
        <v>wysokość</v>
      </c>
      <c r="G65" s="281" t="str">
        <f>IF(Start!$C$32="PL","długość","lenght")</f>
        <v>długość</v>
      </c>
      <c r="H65" s="281" t="str">
        <f>IF(Start!$C$32="PL","głębokość","width")</f>
        <v>głębokość</v>
      </c>
      <c r="I65" s="432"/>
      <c r="J65" s="433"/>
      <c r="K65" s="435"/>
      <c r="L65" s="5"/>
      <c r="M65" s="216"/>
      <c r="N65" s="189"/>
      <c r="O65" s="168"/>
    </row>
    <row r="66" spans="1:18" ht="15.75" thickBot="1">
      <c r="B66" s="479"/>
      <c r="C66" s="443"/>
      <c r="D66" s="282" t="s">
        <v>4</v>
      </c>
      <c r="E66" s="282" t="s">
        <v>5</v>
      </c>
      <c r="F66" s="443" t="s">
        <v>6</v>
      </c>
      <c r="G66" s="443"/>
      <c r="H66" s="443"/>
      <c r="I66" s="282" t="s">
        <v>7</v>
      </c>
      <c r="J66" s="282" t="str">
        <f>IF(Start!C114="PL","[szt]","[pcs]")</f>
        <v>[pcs]</v>
      </c>
      <c r="K66" s="337" t="str">
        <f>"["&amp;(RIGHT('Warunki handlowe'!$C$15,3))&amp;"]"</f>
        <v>[PLN]</v>
      </c>
      <c r="L66" s="5"/>
      <c r="M66" s="216"/>
      <c r="N66" s="189"/>
      <c r="O66" s="168"/>
    </row>
    <row r="67" spans="1:18">
      <c r="A67" s="170"/>
      <c r="B67" s="339">
        <v>1</v>
      </c>
      <c r="C67" s="340" t="s">
        <v>105</v>
      </c>
      <c r="D67" s="445">
        <v>12</v>
      </c>
      <c r="E67" s="341">
        <v>7.2</v>
      </c>
      <c r="F67" s="341">
        <v>98</v>
      </c>
      <c r="G67" s="341">
        <v>151</v>
      </c>
      <c r="H67" s="341">
        <v>65</v>
      </c>
      <c r="I67" s="341">
        <v>2.6</v>
      </c>
      <c r="J67" s="341">
        <v>6</v>
      </c>
      <c r="K67" s="321">
        <f>VLOOKUP(C67,zbiorczo[],2,0)</f>
        <v>182</v>
      </c>
      <c r="L67" s="5"/>
      <c r="M67" s="216"/>
      <c r="N67" s="189"/>
      <c r="O67" s="168"/>
      <c r="P67" s="168"/>
      <c r="Q67" s="189"/>
      <c r="R67" s="168"/>
    </row>
    <row r="68" spans="1:18">
      <c r="A68" s="170"/>
      <c r="B68" s="326">
        <v>2</v>
      </c>
      <c r="C68" s="171" t="s">
        <v>106</v>
      </c>
      <c r="D68" s="446"/>
      <c r="E68" s="284">
        <v>12</v>
      </c>
      <c r="F68" s="284">
        <v>98</v>
      </c>
      <c r="G68" s="284">
        <v>151</v>
      </c>
      <c r="H68" s="284">
        <v>98</v>
      </c>
      <c r="I68" s="284">
        <v>4.0999999999999996</v>
      </c>
      <c r="J68" s="284">
        <v>4</v>
      </c>
      <c r="K68" s="323">
        <f>VLOOKUP(C68,zbiorczo[],2,0)</f>
        <v>341</v>
      </c>
      <c r="L68" s="5"/>
      <c r="M68" s="216"/>
      <c r="N68" s="189"/>
      <c r="O68" s="168"/>
      <c r="P68" s="168"/>
      <c r="Q68" s="189"/>
      <c r="R68" s="168"/>
    </row>
    <row r="69" spans="1:18">
      <c r="A69" s="170"/>
      <c r="B69" s="326">
        <v>3</v>
      </c>
      <c r="C69" s="171" t="s">
        <v>107</v>
      </c>
      <c r="D69" s="446"/>
      <c r="E69" s="284">
        <v>17</v>
      </c>
      <c r="F69" s="284">
        <v>166</v>
      </c>
      <c r="G69" s="284">
        <v>181</v>
      </c>
      <c r="H69" s="284">
        <v>76</v>
      </c>
      <c r="I69" s="284">
        <v>6.15</v>
      </c>
      <c r="J69" s="284">
        <v>2</v>
      </c>
      <c r="K69" s="323">
        <f>VLOOKUP(C69,zbiorczo[],2,0)</f>
        <v>460</v>
      </c>
      <c r="L69" s="5"/>
      <c r="M69" s="216"/>
      <c r="N69" s="189"/>
      <c r="O69" s="168"/>
      <c r="P69" s="168"/>
      <c r="Q69" s="189"/>
      <c r="R69" s="168"/>
    </row>
    <row r="70" spans="1:18">
      <c r="A70" s="170"/>
      <c r="B70" s="326">
        <v>4</v>
      </c>
      <c r="C70" s="171" t="s">
        <v>108</v>
      </c>
      <c r="D70" s="446"/>
      <c r="E70" s="284">
        <v>28</v>
      </c>
      <c r="F70" s="284">
        <v>125</v>
      </c>
      <c r="G70" s="284">
        <v>175</v>
      </c>
      <c r="H70" s="284">
        <v>166</v>
      </c>
      <c r="I70" s="284">
        <v>9.6999999999999993</v>
      </c>
      <c r="J70" s="284">
        <v>2</v>
      </c>
      <c r="K70" s="323">
        <f>VLOOKUP(C70,zbiorczo[],2,0)</f>
        <v>594</v>
      </c>
      <c r="L70" s="5"/>
      <c r="M70" s="216"/>
      <c r="N70" s="189"/>
      <c r="O70" s="168"/>
      <c r="P70" s="168"/>
      <c r="Q70" s="189"/>
      <c r="R70" s="168"/>
    </row>
    <row r="71" spans="1:18">
      <c r="A71" s="170"/>
      <c r="B71" s="326">
        <v>5</v>
      </c>
      <c r="C71" s="171" t="s">
        <v>109</v>
      </c>
      <c r="D71" s="446"/>
      <c r="E71" s="284">
        <v>42</v>
      </c>
      <c r="F71" s="284">
        <v>171</v>
      </c>
      <c r="G71" s="284">
        <v>197</v>
      </c>
      <c r="H71" s="284">
        <v>165</v>
      </c>
      <c r="I71" s="284">
        <v>14.6</v>
      </c>
      <c r="J71" s="284">
        <v>1</v>
      </c>
      <c r="K71" s="323">
        <f>VLOOKUP(C71,zbiorczo[],2,0)</f>
        <v>920</v>
      </c>
      <c r="L71" s="5"/>
      <c r="M71" s="216"/>
      <c r="N71" s="189"/>
      <c r="O71" s="168"/>
      <c r="P71" s="168"/>
      <c r="Q71" s="189"/>
      <c r="R71" s="168"/>
    </row>
    <row r="72" spans="1:18">
      <c r="A72" s="170"/>
      <c r="B72" s="326">
        <v>6</v>
      </c>
      <c r="C72" s="171" t="s">
        <v>110</v>
      </c>
      <c r="D72" s="446"/>
      <c r="E72" s="284">
        <v>65</v>
      </c>
      <c r="F72" s="284">
        <v>174</v>
      </c>
      <c r="G72" s="284">
        <v>350</v>
      </c>
      <c r="H72" s="284">
        <v>166</v>
      </c>
      <c r="I72" s="284">
        <v>22.7</v>
      </c>
      <c r="J72" s="284">
        <v>1</v>
      </c>
      <c r="K72" s="323">
        <f>VLOOKUP(C72,zbiorczo[],2,0)</f>
        <v>1369</v>
      </c>
      <c r="L72" s="5"/>
      <c r="M72" s="216"/>
      <c r="N72" s="189"/>
      <c r="O72" s="168"/>
      <c r="P72" s="168"/>
      <c r="Q72" s="189"/>
      <c r="R72" s="168"/>
    </row>
    <row r="73" spans="1:18">
      <c r="A73" s="170"/>
      <c r="B73" s="326">
        <v>7</v>
      </c>
      <c r="C73" s="171" t="s">
        <v>111</v>
      </c>
      <c r="D73" s="446"/>
      <c r="E73" s="284">
        <v>85</v>
      </c>
      <c r="F73" s="284">
        <v>217</v>
      </c>
      <c r="G73" s="284">
        <v>329</v>
      </c>
      <c r="H73" s="284">
        <v>172</v>
      </c>
      <c r="I73" s="284">
        <v>31.2</v>
      </c>
      <c r="J73" s="284">
        <v>1</v>
      </c>
      <c r="K73" s="323">
        <f>VLOOKUP(C73,zbiorczo[],2,0)</f>
        <v>1800</v>
      </c>
      <c r="L73" s="5"/>
      <c r="M73" s="216"/>
      <c r="N73" s="189"/>
      <c r="O73" s="168"/>
      <c r="P73" s="168"/>
      <c r="Q73" s="189"/>
      <c r="R73" s="168"/>
    </row>
    <row r="74" spans="1:18">
      <c r="A74" s="170"/>
      <c r="B74" s="326">
        <v>8</v>
      </c>
      <c r="C74" s="171" t="s">
        <v>112</v>
      </c>
      <c r="D74" s="446"/>
      <c r="E74" s="284">
        <v>110</v>
      </c>
      <c r="F74" s="284">
        <v>239</v>
      </c>
      <c r="G74" s="284">
        <v>407</v>
      </c>
      <c r="H74" s="284">
        <v>173</v>
      </c>
      <c r="I74" s="284">
        <v>40</v>
      </c>
      <c r="J74" s="284">
        <v>1</v>
      </c>
      <c r="K74" s="323">
        <f>VLOOKUP(C74,zbiorczo[],2,0)</f>
        <v>2138</v>
      </c>
      <c r="L74" s="5"/>
      <c r="M74" s="216"/>
      <c r="N74" s="189"/>
      <c r="O74" s="168"/>
      <c r="P74" s="168"/>
      <c r="Q74" s="189"/>
      <c r="R74" s="168"/>
    </row>
    <row r="75" spans="1:18">
      <c r="A75" s="170"/>
      <c r="B75" s="326">
        <v>9</v>
      </c>
      <c r="C75" s="171" t="s">
        <v>113</v>
      </c>
      <c r="D75" s="446"/>
      <c r="E75" s="284">
        <v>150</v>
      </c>
      <c r="F75" s="284">
        <v>240</v>
      </c>
      <c r="G75" s="284">
        <v>483</v>
      </c>
      <c r="H75" s="284">
        <v>171</v>
      </c>
      <c r="I75" s="284">
        <v>51.8</v>
      </c>
      <c r="J75" s="284">
        <v>1</v>
      </c>
      <c r="K75" s="323">
        <f>VLOOKUP(C75,zbiorczo[],2,0)</f>
        <v>2923</v>
      </c>
      <c r="L75" s="5"/>
      <c r="M75" s="216"/>
      <c r="N75" s="189"/>
      <c r="O75" s="168"/>
      <c r="P75" s="168"/>
      <c r="Q75" s="189"/>
      <c r="R75" s="168"/>
    </row>
    <row r="76" spans="1:18" ht="15.75" thickBot="1">
      <c r="A76" s="170"/>
      <c r="B76" s="327">
        <v>10</v>
      </c>
      <c r="C76" s="328" t="s">
        <v>114</v>
      </c>
      <c r="D76" s="447"/>
      <c r="E76" s="329">
        <v>210</v>
      </c>
      <c r="F76" s="329">
        <v>220</v>
      </c>
      <c r="G76" s="329">
        <v>522</v>
      </c>
      <c r="H76" s="329">
        <v>240</v>
      </c>
      <c r="I76" s="329">
        <v>73.2</v>
      </c>
      <c r="J76" s="329">
        <v>1</v>
      </c>
      <c r="K76" s="330">
        <f>VLOOKUP(C76,zbiorczo[],2,0)</f>
        <v>4078</v>
      </c>
      <c r="L76" s="5"/>
      <c r="M76" s="216"/>
      <c r="N76" s="189"/>
      <c r="O76" s="168"/>
      <c r="P76" s="168"/>
      <c r="Q76" s="189"/>
      <c r="R76" s="168"/>
    </row>
    <row r="77" spans="1:18">
      <c r="A77" s="288"/>
      <c r="B77" s="305"/>
      <c r="C77" s="306"/>
      <c r="D77" s="305"/>
      <c r="E77" s="305"/>
      <c r="F77" s="305"/>
      <c r="G77" s="305"/>
      <c r="H77" s="305"/>
      <c r="I77" s="305"/>
      <c r="J77" s="305"/>
      <c r="K77" s="5"/>
      <c r="L77" s="5"/>
      <c r="M77" s="216"/>
      <c r="N77" s="189"/>
      <c r="O77" s="168"/>
    </row>
    <row r="78" spans="1:18" ht="18.75">
      <c r="A78" s="288"/>
      <c r="B78" s="448" t="str">
        <f>IF(Start!$C$32="PL","Seria UPS o żywotności projektowanej 10-12 lat wg EUROBAT","UPS series design life 10-12 years according to  EUROBAT")</f>
        <v>Seria UPS o żywotności projektowanej 10-12 lat wg EUROBAT</v>
      </c>
      <c r="C78" s="448"/>
      <c r="D78" s="448"/>
      <c r="E78" s="448"/>
      <c r="F78" s="448"/>
      <c r="G78" s="448"/>
      <c r="H78" s="448"/>
      <c r="I78" s="448"/>
      <c r="J78" s="448"/>
      <c r="K78" s="448"/>
      <c r="L78" s="5"/>
      <c r="M78" s="216"/>
      <c r="N78" s="189"/>
      <c r="O78" s="168"/>
    </row>
    <row r="79" spans="1:18" ht="15.75" thickBot="1">
      <c r="L79" s="5"/>
      <c r="M79" s="216"/>
      <c r="N79" s="189"/>
      <c r="O79" s="168"/>
    </row>
    <row r="80" spans="1:18" ht="15" customHeight="1">
      <c r="B80" s="439" t="str">
        <f>IF(Start!$C$32="PL","L.p.","No")</f>
        <v>L.p.</v>
      </c>
      <c r="C80" s="442" t="str">
        <f>IF(Start!$C$32="PL","Typ","Model")</f>
        <v>Typ</v>
      </c>
      <c r="D80" s="442" t="s">
        <v>0</v>
      </c>
      <c r="E80" s="442" t="s">
        <v>422</v>
      </c>
      <c r="F80" s="154" t="s">
        <v>1</v>
      </c>
      <c r="G80" s="154" t="s">
        <v>2</v>
      </c>
      <c r="H80" s="154" t="s">
        <v>3</v>
      </c>
      <c r="I80" s="442" t="str">
        <f>IF(Start!$C$32="PL","Waga jednostkowa","weight")</f>
        <v>Waga jednostkowa</v>
      </c>
      <c r="J80" s="442" t="str">
        <f>IF(Start!$C$32="PL","Ilość w opakowaniu","package quantity")</f>
        <v>Ilość w opakowaniu</v>
      </c>
      <c r="K80" s="480" t="str">
        <f>IF(Start!$C$32="PL","Cena","Price")</f>
        <v>Cena</v>
      </c>
      <c r="L80" s="291"/>
      <c r="M80" s="216"/>
      <c r="N80" s="189"/>
      <c r="O80" s="189"/>
    </row>
    <row r="81" spans="2:16">
      <c r="B81" s="440"/>
      <c r="C81" s="432"/>
      <c r="D81" s="444"/>
      <c r="E81" s="432"/>
      <c r="F81" s="155" t="str">
        <f>IF(Start!$C$32="PL","wysokość","height")</f>
        <v>wysokość</v>
      </c>
      <c r="G81" s="155" t="str">
        <f>IF(Start!$C$32="PL","długość","lenght")</f>
        <v>długość</v>
      </c>
      <c r="H81" s="155" t="str">
        <f>IF(Start!$C$32="PL","głębokość","width")</f>
        <v>głębokość</v>
      </c>
      <c r="I81" s="432"/>
      <c r="J81" s="433"/>
      <c r="K81" s="481"/>
      <c r="L81" s="291"/>
      <c r="M81" s="216"/>
      <c r="N81" s="189"/>
      <c r="O81" s="189"/>
    </row>
    <row r="82" spans="2:16" ht="15.75" thickBot="1">
      <c r="B82" s="441"/>
      <c r="C82" s="443"/>
      <c r="D82" s="156" t="s">
        <v>4</v>
      </c>
      <c r="E82" s="156" t="s">
        <v>5</v>
      </c>
      <c r="F82" s="443" t="s">
        <v>6</v>
      </c>
      <c r="G82" s="443"/>
      <c r="H82" s="443"/>
      <c r="I82" s="156" t="s">
        <v>7</v>
      </c>
      <c r="J82" s="156" t="str">
        <f>IF(Start!C116="PL","[szt]","[pcs]")</f>
        <v>[pcs]</v>
      </c>
      <c r="K82" s="25" t="str">
        <f>"["&amp;(RIGHT('Warunki handlowe'!$C$15,3))&amp;"]"</f>
        <v>[PLN]</v>
      </c>
      <c r="L82" s="291"/>
      <c r="M82" s="216"/>
      <c r="N82" s="189"/>
      <c r="O82" s="189"/>
    </row>
    <row r="83" spans="2:16">
      <c r="B83" s="26">
        <v>1</v>
      </c>
      <c r="C83" s="46" t="s">
        <v>115</v>
      </c>
      <c r="D83" s="465">
        <v>12</v>
      </c>
      <c r="E83" s="160">
        <v>53</v>
      </c>
      <c r="F83" s="160">
        <v>215</v>
      </c>
      <c r="G83" s="160">
        <v>228</v>
      </c>
      <c r="H83" s="160">
        <v>139</v>
      </c>
      <c r="I83" s="160">
        <v>17.8</v>
      </c>
      <c r="J83" s="160">
        <v>1</v>
      </c>
      <c r="K83" s="28">
        <f>VLOOKUP(C83,zbiorczo[],2,0)</f>
        <v>1188</v>
      </c>
      <c r="L83" s="5"/>
      <c r="M83" s="216"/>
      <c r="N83" s="189"/>
      <c r="O83" s="189"/>
      <c r="P83" s="168"/>
    </row>
    <row r="84" spans="2:16">
      <c r="B84" s="18">
        <v>2</v>
      </c>
      <c r="C84" s="47" t="s">
        <v>116</v>
      </c>
      <c r="D84" s="466"/>
      <c r="E84" s="158">
        <v>78</v>
      </c>
      <c r="F84" s="158">
        <v>215</v>
      </c>
      <c r="G84" s="158">
        <v>261</v>
      </c>
      <c r="H84" s="158">
        <v>173</v>
      </c>
      <c r="I84" s="158">
        <v>26</v>
      </c>
      <c r="J84" s="158">
        <v>1</v>
      </c>
      <c r="K84" s="20">
        <f>VLOOKUP(C84,zbiorczo[],2,0)</f>
        <v>1464</v>
      </c>
      <c r="L84" s="5"/>
      <c r="M84" s="216"/>
      <c r="N84" s="189"/>
      <c r="O84" s="189"/>
      <c r="P84" s="168"/>
    </row>
    <row r="85" spans="2:16">
      <c r="B85" s="18">
        <v>3</v>
      </c>
      <c r="C85" s="47" t="s">
        <v>117</v>
      </c>
      <c r="D85" s="466"/>
      <c r="E85" s="158">
        <v>88</v>
      </c>
      <c r="F85" s="158">
        <v>215</v>
      </c>
      <c r="G85" s="158">
        <v>306</v>
      </c>
      <c r="H85" s="158">
        <v>173</v>
      </c>
      <c r="I85" s="158">
        <v>29.8</v>
      </c>
      <c r="J85" s="158">
        <v>1</v>
      </c>
      <c r="K85" s="20">
        <f>VLOOKUP(C85,zbiorczo[],2,0)</f>
        <v>1654</v>
      </c>
      <c r="L85" s="5"/>
      <c r="M85" s="216"/>
      <c r="N85" s="189"/>
      <c r="O85" s="189"/>
      <c r="P85" s="168"/>
    </row>
    <row r="86" spans="2:16" ht="15.75" thickBot="1">
      <c r="B86" s="21">
        <v>4</v>
      </c>
      <c r="C86" s="50" t="s">
        <v>118</v>
      </c>
      <c r="D86" s="467"/>
      <c r="E86" s="159">
        <v>108</v>
      </c>
      <c r="F86" s="159">
        <v>227</v>
      </c>
      <c r="G86" s="159">
        <v>330</v>
      </c>
      <c r="H86" s="159">
        <v>173</v>
      </c>
      <c r="I86" s="159">
        <v>34.299999999999997</v>
      </c>
      <c r="J86" s="159">
        <v>1</v>
      </c>
      <c r="K86" s="23">
        <f>VLOOKUP(C86,zbiorczo[],2,0)</f>
        <v>1988</v>
      </c>
      <c r="L86" s="5"/>
      <c r="M86" s="216"/>
      <c r="N86" s="189"/>
      <c r="O86" s="189"/>
      <c r="P86" s="168"/>
    </row>
    <row r="87" spans="2:16">
      <c r="B87" s="161"/>
      <c r="C87" s="59"/>
      <c r="D87" s="161"/>
      <c r="E87" s="161"/>
      <c r="F87" s="161"/>
      <c r="G87" s="161"/>
      <c r="H87" s="161"/>
      <c r="I87" s="161"/>
      <c r="J87" s="161"/>
      <c r="K87" s="5"/>
      <c r="L87" s="5"/>
      <c r="M87" s="216"/>
      <c r="N87" s="189"/>
    </row>
    <row r="88" spans="2:16">
      <c r="B88" s="161"/>
      <c r="C88" s="59"/>
      <c r="D88" s="161"/>
      <c r="E88" s="161"/>
      <c r="F88" s="161"/>
      <c r="G88" s="161"/>
      <c r="H88" s="161"/>
      <c r="I88" s="161"/>
      <c r="J88" s="161"/>
      <c r="K88" s="5"/>
      <c r="L88" s="5"/>
      <c r="M88" s="216"/>
      <c r="N88" s="189"/>
    </row>
    <row r="89" spans="2:16" ht="18.75">
      <c r="B89" s="470" t="str">
        <f>IF(Start!$C$32="PL","Seria EPL FT o żywotności projektowanej ponad 12 lat wg EUROBAT","EPL FT series design life over 12 years according to EUROBAT")</f>
        <v>Seria EPL FT o żywotności projektowanej ponad 12 lat wg EUROBAT</v>
      </c>
      <c r="C89" s="470"/>
      <c r="D89" s="470"/>
      <c r="E89" s="470"/>
      <c r="F89" s="470"/>
      <c r="G89" s="470"/>
      <c r="H89" s="470"/>
      <c r="I89" s="470"/>
      <c r="J89" s="470"/>
      <c r="K89" s="470"/>
      <c r="L89" s="289"/>
      <c r="M89" s="212"/>
      <c r="N89" s="189"/>
    </row>
    <row r="90" spans="2:16" ht="15.75" thickBot="1">
      <c r="B90" s="471" t="str">
        <f>IF(Start!$C$32="PL","Wykonanie Front Terminal","Front Terminal")</f>
        <v>Wykonanie Front Terminal</v>
      </c>
      <c r="C90" s="471"/>
      <c r="D90" s="471"/>
      <c r="N90" s="189"/>
    </row>
    <row r="91" spans="2:16" ht="15" customHeight="1">
      <c r="B91" s="472" t="str">
        <f>IF(Start!$C$32="PL","L.p.","No")</f>
        <v>L.p.</v>
      </c>
      <c r="C91" s="431" t="str">
        <f>IF(Start!$C$32="PL","Typ","Model")</f>
        <v>Typ</v>
      </c>
      <c r="D91" s="431" t="s">
        <v>0</v>
      </c>
      <c r="E91" s="431" t="s">
        <v>422</v>
      </c>
      <c r="F91" s="204" t="s">
        <v>1</v>
      </c>
      <c r="G91" s="204" t="s">
        <v>2</v>
      </c>
      <c r="H91" s="204" t="s">
        <v>3</v>
      </c>
      <c r="I91" s="431" t="str">
        <f>IF(Start!$C$32="PL","Waga jednostkowa","weight")</f>
        <v>Waga jednostkowa</v>
      </c>
      <c r="J91" s="431" t="str">
        <f>IF(Start!$C$32="PL","Ilość w opakowaniu","package quantity")</f>
        <v>Ilość w opakowaniu</v>
      </c>
      <c r="K91" s="434" t="str">
        <f>IF(Start!$C$32="PL","Cena","Price")</f>
        <v>Cena</v>
      </c>
      <c r="L91" s="291"/>
      <c r="M91" s="215"/>
      <c r="N91" s="189"/>
    </row>
    <row r="92" spans="2:16">
      <c r="B92" s="473"/>
      <c r="C92" s="432"/>
      <c r="D92" s="444"/>
      <c r="E92" s="432"/>
      <c r="F92" s="195" t="str">
        <f>IF(Start!$C$32="PL","wysokość","height")</f>
        <v>wysokość</v>
      </c>
      <c r="G92" s="195" t="str">
        <f>IF(Start!$C$32="PL","długość","lenght")</f>
        <v>długość</v>
      </c>
      <c r="H92" s="195" t="str">
        <f>IF(Start!$C$32="PL","głębokość","width")</f>
        <v>głębokość</v>
      </c>
      <c r="I92" s="432"/>
      <c r="J92" s="433"/>
      <c r="K92" s="435"/>
      <c r="L92" s="291"/>
      <c r="M92" s="215"/>
      <c r="N92" s="189"/>
    </row>
    <row r="93" spans="2:16" ht="15.75" thickBot="1">
      <c r="B93" s="474"/>
      <c r="C93" s="436"/>
      <c r="D93" s="205" t="s">
        <v>4</v>
      </c>
      <c r="E93" s="205" t="s">
        <v>5</v>
      </c>
      <c r="F93" s="436" t="s">
        <v>6</v>
      </c>
      <c r="G93" s="436"/>
      <c r="H93" s="436"/>
      <c r="I93" s="205" t="s">
        <v>7</v>
      </c>
      <c r="J93" s="205" t="str">
        <f>IF(Start!C127="PL","[szt]","[pcs]")</f>
        <v>[pcs]</v>
      </c>
      <c r="K93" s="206" t="str">
        <f>"["&amp;(RIGHT('Warunki handlowe'!$C$15,3))&amp;"]"</f>
        <v>[PLN]</v>
      </c>
      <c r="L93" s="291"/>
      <c r="M93" s="215"/>
      <c r="N93" s="189"/>
    </row>
    <row r="94" spans="2:16">
      <c r="B94" s="127">
        <v>1</v>
      </c>
      <c r="C94" s="131" t="s">
        <v>130</v>
      </c>
      <c r="D94" s="469">
        <v>12</v>
      </c>
      <c r="E94" s="132">
        <v>101</v>
      </c>
      <c r="F94" s="132">
        <v>285</v>
      </c>
      <c r="G94" s="132">
        <v>394</v>
      </c>
      <c r="H94" s="132">
        <v>110</v>
      </c>
      <c r="I94" s="132">
        <v>35</v>
      </c>
      <c r="J94" s="132">
        <v>1</v>
      </c>
      <c r="K94" s="114" t="s">
        <v>416</v>
      </c>
      <c r="L94" s="162"/>
      <c r="M94" s="218"/>
      <c r="N94" s="189"/>
    </row>
    <row r="95" spans="2:16">
      <c r="B95" s="18">
        <v>2</v>
      </c>
      <c r="C95" s="47" t="s">
        <v>129</v>
      </c>
      <c r="D95" s="466"/>
      <c r="E95" s="158">
        <v>111</v>
      </c>
      <c r="F95" s="158">
        <v>230</v>
      </c>
      <c r="G95" s="158">
        <v>560</v>
      </c>
      <c r="H95" s="158">
        <v>125</v>
      </c>
      <c r="I95" s="158">
        <v>41.1</v>
      </c>
      <c r="J95" s="158">
        <v>1</v>
      </c>
      <c r="K95" s="114" t="s">
        <v>416</v>
      </c>
      <c r="L95" s="162"/>
      <c r="M95" s="218"/>
    </row>
    <row r="96" spans="2:16">
      <c r="B96" s="18">
        <v>3</v>
      </c>
      <c r="C96" s="47" t="s">
        <v>128</v>
      </c>
      <c r="D96" s="466"/>
      <c r="E96" s="158">
        <v>126</v>
      </c>
      <c r="F96" s="158">
        <v>255</v>
      </c>
      <c r="G96" s="158">
        <v>560</v>
      </c>
      <c r="H96" s="158">
        <v>125</v>
      </c>
      <c r="I96" s="158">
        <v>46.4</v>
      </c>
      <c r="J96" s="158">
        <v>1</v>
      </c>
      <c r="K96" s="114" t="s">
        <v>416</v>
      </c>
      <c r="L96" s="162"/>
      <c r="M96" s="218"/>
    </row>
    <row r="97" spans="2:13" ht="15.75" thickBot="1">
      <c r="B97" s="21">
        <v>4</v>
      </c>
      <c r="C97" s="50" t="s">
        <v>127</v>
      </c>
      <c r="D97" s="467"/>
      <c r="E97" s="159">
        <v>157</v>
      </c>
      <c r="F97" s="159">
        <v>290</v>
      </c>
      <c r="G97" s="159">
        <v>560</v>
      </c>
      <c r="H97" s="159">
        <v>125</v>
      </c>
      <c r="I97" s="159">
        <v>55.4</v>
      </c>
      <c r="J97" s="159">
        <v>1</v>
      </c>
      <c r="K97" s="115" t="s">
        <v>416</v>
      </c>
      <c r="L97" s="162"/>
      <c r="M97" s="218"/>
    </row>
    <row r="98" spans="2:13">
      <c r="B98" s="161"/>
      <c r="C98" s="59"/>
      <c r="D98" s="161"/>
      <c r="E98" s="161"/>
      <c r="F98" s="161"/>
      <c r="G98" s="161"/>
      <c r="H98" s="161"/>
      <c r="I98" s="161"/>
      <c r="J98" s="161"/>
      <c r="K98" s="5"/>
      <c r="L98" s="5"/>
      <c r="M98" s="216"/>
    </row>
    <row r="99" spans="2:13" ht="18.75">
      <c r="B99" s="470" t="str">
        <f>IF(Start!$C$32="PL","Seria EXL o żywotności projektowanej 15 lat wg EUROBAT","EXL series design life 15 years according to EUROBAT")</f>
        <v>Seria EXL o żywotności projektowanej 15 lat wg EUROBAT</v>
      </c>
      <c r="C99" s="470"/>
      <c r="D99" s="470"/>
      <c r="E99" s="470"/>
      <c r="F99" s="470"/>
      <c r="G99" s="470"/>
      <c r="H99" s="470"/>
      <c r="I99" s="470"/>
      <c r="J99" s="470"/>
      <c r="K99" s="470"/>
      <c r="L99" s="289"/>
      <c r="M99" s="212"/>
    </row>
    <row r="100" spans="2:13" ht="15.75" thickBot="1"/>
    <row r="101" spans="2:13">
      <c r="B101" s="439" t="str">
        <f>IF(Start!$C$32="PL","L.p.","No")</f>
        <v>L.p.</v>
      </c>
      <c r="C101" s="442" t="str">
        <f>IF(Start!$C$32="PL","Typ","Model")</f>
        <v>Typ</v>
      </c>
      <c r="D101" s="442" t="s">
        <v>0</v>
      </c>
      <c r="E101" s="442" t="s">
        <v>422</v>
      </c>
      <c r="F101" s="37" t="s">
        <v>1</v>
      </c>
      <c r="G101" s="37" t="s">
        <v>2</v>
      </c>
      <c r="H101" s="37" t="s">
        <v>3</v>
      </c>
      <c r="I101" s="442" t="str">
        <f>IF(Start!$C$32="PL","Waga jednostkowa","weight")</f>
        <v>Waga jednostkowa</v>
      </c>
      <c r="J101" s="442" t="str">
        <f>IF(Start!$C$32="PL","Ilość w opakowaniu","package quantity")</f>
        <v>Ilość w opakowaniu</v>
      </c>
      <c r="K101" s="480" t="str">
        <f>IF(Start!$C$32="PL","Cena","Price")</f>
        <v>Cena</v>
      </c>
      <c r="L101" s="291"/>
      <c r="M101" s="215"/>
    </row>
    <row r="102" spans="2:13">
      <c r="B102" s="440"/>
      <c r="C102" s="432"/>
      <c r="D102" s="444"/>
      <c r="E102" s="432"/>
      <c r="F102" s="38" t="str">
        <f>IF(Start!$C$32="PL","wysokość","height")</f>
        <v>wysokość</v>
      </c>
      <c r="G102" s="38" t="str">
        <f>IF(Start!$C$32="PL","długość","lenght")</f>
        <v>długość</v>
      </c>
      <c r="H102" s="38" t="str">
        <f>IF(Start!$C$32="PL","głębokość","width")</f>
        <v>głębokość</v>
      </c>
      <c r="I102" s="432"/>
      <c r="J102" s="433"/>
      <c r="K102" s="481"/>
      <c r="L102" s="291"/>
      <c r="M102" s="215"/>
    </row>
    <row r="103" spans="2:13" ht="15.75" thickBot="1">
      <c r="B103" s="441"/>
      <c r="C103" s="443"/>
      <c r="D103" s="39" t="s">
        <v>4</v>
      </c>
      <c r="E103" s="39" t="s">
        <v>5</v>
      </c>
      <c r="F103" s="443" t="s">
        <v>6</v>
      </c>
      <c r="G103" s="443"/>
      <c r="H103" s="443"/>
      <c r="I103" s="39" t="s">
        <v>7</v>
      </c>
      <c r="J103" s="39" t="str">
        <f>IF(Start!C168="PL","[szt]","[pcs]")</f>
        <v>[pcs]</v>
      </c>
      <c r="K103" s="25" t="str">
        <f>"["&amp;(RIGHT('Warunki handlowe'!$C$15,3))&amp;"]"</f>
        <v>[PLN]</v>
      </c>
      <c r="L103" s="291"/>
      <c r="M103" s="215"/>
    </row>
    <row r="104" spans="2:13">
      <c r="B104" s="26">
        <v>1</v>
      </c>
      <c r="C104" s="46" t="s">
        <v>29</v>
      </c>
      <c r="D104" s="465">
        <v>2</v>
      </c>
      <c r="E104" s="40">
        <v>200</v>
      </c>
      <c r="F104" s="40">
        <v>357</v>
      </c>
      <c r="G104" s="40">
        <v>173</v>
      </c>
      <c r="H104" s="40">
        <v>111</v>
      </c>
      <c r="I104" s="40">
        <v>16</v>
      </c>
      <c r="J104" s="40">
        <v>1</v>
      </c>
      <c r="K104" s="125" t="s">
        <v>416</v>
      </c>
      <c r="L104" s="162"/>
      <c r="M104" s="218"/>
    </row>
    <row r="105" spans="2:13">
      <c r="B105" s="18">
        <v>2</v>
      </c>
      <c r="C105" s="47" t="s">
        <v>30</v>
      </c>
      <c r="D105" s="466"/>
      <c r="E105" s="41">
        <v>300</v>
      </c>
      <c r="F105" s="41">
        <v>358</v>
      </c>
      <c r="G105" s="41">
        <v>171</v>
      </c>
      <c r="H105" s="41">
        <v>151</v>
      </c>
      <c r="I105" s="41">
        <v>21.2</v>
      </c>
      <c r="J105" s="41">
        <v>1</v>
      </c>
      <c r="K105" s="114" t="s">
        <v>416</v>
      </c>
      <c r="L105" s="162"/>
      <c r="M105" s="218"/>
    </row>
    <row r="106" spans="2:13">
      <c r="B106" s="18">
        <v>3</v>
      </c>
      <c r="C106" s="47" t="s">
        <v>31</v>
      </c>
      <c r="D106" s="466"/>
      <c r="E106" s="41">
        <v>400</v>
      </c>
      <c r="F106" s="41">
        <v>357</v>
      </c>
      <c r="G106" s="41">
        <v>211</v>
      </c>
      <c r="H106" s="41">
        <v>178</v>
      </c>
      <c r="I106" s="41">
        <v>31.5</v>
      </c>
      <c r="J106" s="41">
        <v>1</v>
      </c>
      <c r="K106" s="114" t="s">
        <v>416</v>
      </c>
      <c r="L106" s="162"/>
      <c r="M106" s="218"/>
    </row>
    <row r="107" spans="2:13">
      <c r="B107" s="18">
        <v>4</v>
      </c>
      <c r="C107" s="47" t="s">
        <v>32</v>
      </c>
      <c r="D107" s="466"/>
      <c r="E107" s="41">
        <v>500</v>
      </c>
      <c r="F107" s="41">
        <v>359</v>
      </c>
      <c r="G107" s="41">
        <v>241</v>
      </c>
      <c r="H107" s="41">
        <v>172</v>
      </c>
      <c r="I107" s="41">
        <v>36</v>
      </c>
      <c r="J107" s="41">
        <v>1</v>
      </c>
      <c r="K107" s="114" t="s">
        <v>416</v>
      </c>
      <c r="L107" s="162"/>
      <c r="M107" s="218"/>
    </row>
    <row r="108" spans="2:13">
      <c r="B108" s="18">
        <v>5</v>
      </c>
      <c r="C108" s="47" t="s">
        <v>33</v>
      </c>
      <c r="D108" s="466"/>
      <c r="E108" s="41">
        <v>600</v>
      </c>
      <c r="F108" s="41">
        <v>359</v>
      </c>
      <c r="G108" s="41">
        <v>301</v>
      </c>
      <c r="H108" s="41">
        <v>175</v>
      </c>
      <c r="I108" s="41">
        <v>46</v>
      </c>
      <c r="J108" s="41">
        <v>1</v>
      </c>
      <c r="K108" s="114" t="s">
        <v>416</v>
      </c>
      <c r="L108" s="162"/>
      <c r="M108" s="218"/>
    </row>
    <row r="109" spans="2:13">
      <c r="B109" s="18">
        <v>6</v>
      </c>
      <c r="C109" s="47" t="s">
        <v>34</v>
      </c>
      <c r="D109" s="466"/>
      <c r="E109" s="41">
        <v>800</v>
      </c>
      <c r="F109" s="41">
        <v>358</v>
      </c>
      <c r="G109" s="41">
        <v>410</v>
      </c>
      <c r="H109" s="41">
        <v>175</v>
      </c>
      <c r="I109" s="41">
        <v>63</v>
      </c>
      <c r="J109" s="41">
        <v>1</v>
      </c>
      <c r="K109" s="114" t="s">
        <v>416</v>
      </c>
      <c r="L109" s="162"/>
      <c r="M109" s="218"/>
    </row>
    <row r="110" spans="2:13">
      <c r="B110" s="18">
        <v>7</v>
      </c>
      <c r="C110" s="47" t="s">
        <v>35</v>
      </c>
      <c r="D110" s="466"/>
      <c r="E110" s="41">
        <v>1000</v>
      </c>
      <c r="F110" s="41">
        <v>356</v>
      </c>
      <c r="G110" s="41">
        <v>475</v>
      </c>
      <c r="H110" s="41">
        <v>175</v>
      </c>
      <c r="I110" s="41">
        <v>72</v>
      </c>
      <c r="J110" s="41">
        <v>1</v>
      </c>
      <c r="K110" s="114" t="s">
        <v>416</v>
      </c>
      <c r="L110" s="162"/>
      <c r="M110" s="218"/>
    </row>
    <row r="111" spans="2:13">
      <c r="B111" s="18">
        <v>8</v>
      </c>
      <c r="C111" s="47" t="s">
        <v>36</v>
      </c>
      <c r="D111" s="466"/>
      <c r="E111" s="41">
        <v>1500</v>
      </c>
      <c r="F111" s="41">
        <v>369</v>
      </c>
      <c r="G111" s="41">
        <v>400</v>
      </c>
      <c r="H111" s="41">
        <v>350</v>
      </c>
      <c r="I111" s="41">
        <v>128</v>
      </c>
      <c r="J111" s="41">
        <v>1</v>
      </c>
      <c r="K111" s="114" t="s">
        <v>416</v>
      </c>
      <c r="L111" s="162"/>
      <c r="M111" s="218"/>
    </row>
    <row r="112" spans="2:13">
      <c r="B112" s="18">
        <v>9</v>
      </c>
      <c r="C112" s="47" t="s">
        <v>37</v>
      </c>
      <c r="D112" s="466"/>
      <c r="E112" s="41">
        <v>2000</v>
      </c>
      <c r="F112" s="41">
        <v>371</v>
      </c>
      <c r="G112" s="41">
        <v>490</v>
      </c>
      <c r="H112" s="41">
        <v>350</v>
      </c>
      <c r="I112" s="41">
        <v>153</v>
      </c>
      <c r="J112" s="41">
        <v>1</v>
      </c>
      <c r="K112" s="114" t="s">
        <v>416</v>
      </c>
      <c r="L112" s="162"/>
      <c r="M112" s="218"/>
    </row>
    <row r="113" spans="2:13" ht="15.75" thickBot="1">
      <c r="B113" s="21">
        <v>10</v>
      </c>
      <c r="C113" s="50" t="s">
        <v>38</v>
      </c>
      <c r="D113" s="467"/>
      <c r="E113" s="42">
        <v>3000</v>
      </c>
      <c r="F113" s="42">
        <v>369</v>
      </c>
      <c r="G113" s="42">
        <v>710</v>
      </c>
      <c r="H113" s="42">
        <v>353</v>
      </c>
      <c r="I113" s="42">
        <v>215</v>
      </c>
      <c r="J113" s="42">
        <v>1</v>
      </c>
      <c r="K113" s="115" t="s">
        <v>416</v>
      </c>
      <c r="L113" s="162"/>
      <c r="M113" s="218"/>
    </row>
    <row r="114" spans="2:13">
      <c r="B114" s="161"/>
      <c r="C114" s="59"/>
      <c r="D114" s="161"/>
      <c r="E114" s="161"/>
      <c r="F114" s="161"/>
      <c r="G114" s="161"/>
      <c r="H114" s="161"/>
      <c r="I114" s="161"/>
      <c r="J114" s="161"/>
      <c r="K114" s="162"/>
      <c r="L114" s="162"/>
      <c r="M114" s="218"/>
    </row>
  </sheetData>
  <mergeCells count="74">
    <mergeCell ref="B9:K9"/>
    <mergeCell ref="B99:K99"/>
    <mergeCell ref="B101:B103"/>
    <mergeCell ref="C101:C103"/>
    <mergeCell ref="D101:D102"/>
    <mergeCell ref="E101:E102"/>
    <mergeCell ref="K101:K102"/>
    <mergeCell ref="F103:H103"/>
    <mergeCell ref="K80:K81"/>
    <mergeCell ref="C80:C82"/>
    <mergeCell ref="D80:D81"/>
    <mergeCell ref="E80:E81"/>
    <mergeCell ref="I80:I81"/>
    <mergeCell ref="J80:J81"/>
    <mergeCell ref="B11:B13"/>
    <mergeCell ref="D11:D12"/>
    <mergeCell ref="B1:K4"/>
    <mergeCell ref="D32:D41"/>
    <mergeCell ref="B27:K27"/>
    <mergeCell ref="D29:D30"/>
    <mergeCell ref="J64:J65"/>
    <mergeCell ref="B64:B66"/>
    <mergeCell ref="C64:C66"/>
    <mergeCell ref="I64:I65"/>
    <mergeCell ref="F66:H66"/>
    <mergeCell ref="K46:K47"/>
    <mergeCell ref="E64:E65"/>
    <mergeCell ref="K11:K12"/>
    <mergeCell ref="I11:I12"/>
    <mergeCell ref="E29:E30"/>
    <mergeCell ref="J29:J30"/>
    <mergeCell ref="K29:K30"/>
    <mergeCell ref="D104:D113"/>
    <mergeCell ref="D49:D60"/>
    <mergeCell ref="I101:I102"/>
    <mergeCell ref="J101:J102"/>
    <mergeCell ref="D64:D65"/>
    <mergeCell ref="B62:K62"/>
    <mergeCell ref="K64:K65"/>
    <mergeCell ref="D94:D97"/>
    <mergeCell ref="F82:H82"/>
    <mergeCell ref="D83:D86"/>
    <mergeCell ref="B89:K89"/>
    <mergeCell ref="B90:D90"/>
    <mergeCell ref="B91:B93"/>
    <mergeCell ref="C91:C93"/>
    <mergeCell ref="D91:D92"/>
    <mergeCell ref="E91:E92"/>
    <mergeCell ref="E11:E12"/>
    <mergeCell ref="J11:J12"/>
    <mergeCell ref="D19:D25"/>
    <mergeCell ref="D14:D18"/>
    <mergeCell ref="B29:B31"/>
    <mergeCell ref="C29:C31"/>
    <mergeCell ref="F31:H31"/>
    <mergeCell ref="I29:I30"/>
    <mergeCell ref="C11:C13"/>
    <mergeCell ref="F13:H13"/>
    <mergeCell ref="I91:I92"/>
    <mergeCell ref="J91:J92"/>
    <mergeCell ref="K91:K92"/>
    <mergeCell ref="F93:H93"/>
    <mergeCell ref="B43:K43"/>
    <mergeCell ref="B44:K44"/>
    <mergeCell ref="B46:B48"/>
    <mergeCell ref="C46:C48"/>
    <mergeCell ref="J46:J47"/>
    <mergeCell ref="F48:H48"/>
    <mergeCell ref="I46:I47"/>
    <mergeCell ref="E46:E47"/>
    <mergeCell ref="D46:D47"/>
    <mergeCell ref="D67:D76"/>
    <mergeCell ref="B78:K78"/>
    <mergeCell ref="B80:B82"/>
  </mergeCells>
  <hyperlinks>
    <hyperlink ref="C49" r:id="rId1" xr:uid="{00000000-0004-0000-0200-000000000000}"/>
    <hyperlink ref="C50" r:id="rId2" display="EPS 28-12 " xr:uid="{00000000-0004-0000-0200-000001000000}"/>
    <hyperlink ref="C51" r:id="rId3" xr:uid="{00000000-0004-0000-0200-000002000000}"/>
    <hyperlink ref="C52" r:id="rId4" xr:uid="{00000000-0004-0000-0200-000003000000}"/>
    <hyperlink ref="C53" r:id="rId5" xr:uid="{00000000-0004-0000-0200-000004000000}"/>
    <hyperlink ref="C54" r:id="rId6" xr:uid="{00000000-0004-0000-0200-000005000000}"/>
    <hyperlink ref="C55" r:id="rId7" xr:uid="{00000000-0004-0000-0200-000006000000}"/>
    <hyperlink ref="C56" r:id="rId8" xr:uid="{00000000-0004-0000-0200-000007000000}"/>
    <hyperlink ref="C57" r:id="rId9" xr:uid="{00000000-0004-0000-0200-000008000000}"/>
    <hyperlink ref="C58" r:id="rId10" xr:uid="{00000000-0004-0000-0200-000009000000}"/>
    <hyperlink ref="C59" r:id="rId11" xr:uid="{00000000-0004-0000-0200-00000A000000}"/>
    <hyperlink ref="C60" r:id="rId12" xr:uid="{00000000-0004-0000-0200-00000B000000}"/>
    <hyperlink ref="K104" r:id="rId13" display="(" xr:uid="{00000000-0004-0000-0200-00000C000000}"/>
    <hyperlink ref="K113" r:id="rId14" display="(" xr:uid="{00000000-0004-0000-0200-00000D000000}"/>
    <hyperlink ref="K105" r:id="rId15" display="(" xr:uid="{00000000-0004-0000-0200-00000E000000}"/>
    <hyperlink ref="K106" r:id="rId16" display="(" xr:uid="{00000000-0004-0000-0200-00000F000000}"/>
    <hyperlink ref="K107" r:id="rId17" display="(" xr:uid="{00000000-0004-0000-0200-000010000000}"/>
    <hyperlink ref="K108" r:id="rId18" display="(" xr:uid="{00000000-0004-0000-0200-000011000000}"/>
    <hyperlink ref="K109" r:id="rId19" display="(" xr:uid="{00000000-0004-0000-0200-000012000000}"/>
    <hyperlink ref="K110" r:id="rId20" display="(" xr:uid="{00000000-0004-0000-0200-000013000000}"/>
    <hyperlink ref="K111" r:id="rId21" display="(" xr:uid="{00000000-0004-0000-0200-000014000000}"/>
    <hyperlink ref="K112" r:id="rId22" display="(" xr:uid="{00000000-0004-0000-0200-000015000000}"/>
    <hyperlink ref="K97" r:id="rId23" display="(" xr:uid="{00000000-0004-0000-0200-000016000000}"/>
    <hyperlink ref="K96" r:id="rId24" display="(" xr:uid="{00000000-0004-0000-0200-000017000000}"/>
    <hyperlink ref="K95" r:id="rId25" display="(" xr:uid="{00000000-0004-0000-0200-000018000000}"/>
    <hyperlink ref="K94" r:id="rId26" display="(" xr:uid="{00000000-0004-0000-0200-000019000000}"/>
    <hyperlink ref="K94:K97" r:id="rId27" display="*" xr:uid="{00000000-0004-0000-0200-00001A000000}"/>
    <hyperlink ref="K104:K113" r:id="rId28" display="*" xr:uid="{00000000-0004-0000-0200-00001B000000}"/>
  </hyperlinks>
  <printOptions horizontalCentered="1"/>
  <pageMargins left="0.19685039370078741" right="0.19685039370078741" top="1.7322834645669292" bottom="0" header="0.31496062992125984" footer="0.39370078740157483"/>
  <pageSetup paperSize="9" orientation="portrait" r:id="rId29"/>
  <headerFooter>
    <oddHeader>&amp;L&amp;G</oddHeader>
    <oddFooter xml:space="preserve">&amp;C&amp;K01+049Podane ceny mogą ulec zmianie. Prices are subject to change without notice.
</oddFooter>
  </headerFooter>
  <rowBreaks count="3" manualBreakCount="3">
    <brk id="26" max="11" man="1"/>
    <brk id="61" max="11" man="1"/>
    <brk id="98" max="11" man="1"/>
  </rowBreaks>
  <drawing r:id="rId30"/>
  <legacyDrawingHF r:id="rId3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</sheetPr>
  <dimension ref="A1:R31"/>
  <sheetViews>
    <sheetView showGridLines="0" view="pageBreakPreview" zoomScaleNormal="100" zoomScaleSheetLayoutView="100" workbookViewId="0">
      <selection activeCell="C56" sqref="C56"/>
    </sheetView>
  </sheetViews>
  <sheetFormatPr defaultColWidth="9.140625" defaultRowHeight="15"/>
  <cols>
    <col min="1" max="1" width="4.85546875" style="2" customWidth="1"/>
    <col min="2" max="2" width="4.140625" style="2" customWidth="1"/>
    <col min="3" max="3" width="15.28515625" style="2" customWidth="1"/>
    <col min="4" max="4" width="10.5703125" style="2" customWidth="1"/>
    <col min="5" max="5" width="8.7109375" style="2" customWidth="1"/>
    <col min="6" max="6" width="9" style="2" customWidth="1"/>
    <col min="7" max="7" width="7.5703125" style="2" customWidth="1"/>
    <col min="8" max="8" width="9.140625" style="2" customWidth="1"/>
    <col min="9" max="9" width="11.28515625" style="2" customWidth="1"/>
    <col min="10" max="10" width="10.85546875" style="2" customWidth="1"/>
    <col min="11" max="11" width="8.28515625" style="2" customWidth="1"/>
    <col min="12" max="12" width="8.28515625" style="288" customWidth="1"/>
    <col min="13" max="13" width="8.28515625" style="170" customWidth="1"/>
    <col min="14" max="16384" width="9.140625" style="170"/>
  </cols>
  <sheetData>
    <row r="1" spans="1:18" ht="15" customHeight="1">
      <c r="B1" s="475" t="s">
        <v>3044</v>
      </c>
      <c r="C1" s="475"/>
      <c r="D1" s="475"/>
      <c r="E1" s="475"/>
      <c r="F1" s="475"/>
      <c r="G1" s="475"/>
      <c r="H1" s="475"/>
      <c r="I1" s="475"/>
      <c r="J1" s="475"/>
      <c r="K1" s="475"/>
      <c r="L1" s="287"/>
      <c r="M1" s="211"/>
    </row>
    <row r="2" spans="1:18" ht="15" customHeight="1"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287"/>
      <c r="M2" s="211"/>
    </row>
    <row r="3" spans="1:18" ht="15" customHeight="1"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287"/>
      <c r="M3" s="211"/>
    </row>
    <row r="4" spans="1:18" ht="15" customHeight="1">
      <c r="B4" s="475"/>
      <c r="C4" s="475"/>
      <c r="D4" s="475"/>
      <c r="E4" s="475"/>
      <c r="F4" s="475"/>
      <c r="G4" s="475"/>
      <c r="H4" s="475"/>
      <c r="I4" s="475"/>
      <c r="J4" s="475"/>
      <c r="K4" s="475"/>
      <c r="L4" s="287"/>
      <c r="M4" s="211"/>
    </row>
    <row r="9" spans="1:18" ht="18.75">
      <c r="B9" s="383" t="s">
        <v>3045</v>
      </c>
      <c r="C9" s="383"/>
      <c r="D9" s="383"/>
      <c r="E9" s="383"/>
      <c r="F9" s="383"/>
      <c r="G9" s="383"/>
      <c r="H9" s="383"/>
      <c r="I9" s="383"/>
      <c r="J9" s="383"/>
      <c r="K9" s="383"/>
      <c r="L9" s="336"/>
      <c r="M9" s="212"/>
    </row>
    <row r="10" spans="1:18" ht="15" customHeight="1" thickBot="1">
      <c r="A10" s="170"/>
      <c r="B10" s="303"/>
      <c r="C10" s="304"/>
      <c r="D10" s="165"/>
      <c r="E10" s="303"/>
      <c r="F10" s="303"/>
      <c r="G10" s="303"/>
      <c r="H10" s="303"/>
      <c r="I10" s="303"/>
      <c r="J10" s="303"/>
      <c r="K10" s="216"/>
      <c r="L10" s="5"/>
      <c r="M10" s="216"/>
      <c r="N10" s="189"/>
      <c r="O10" s="168"/>
      <c r="P10" s="168"/>
      <c r="Q10" s="189"/>
      <c r="R10" s="168"/>
    </row>
    <row r="11" spans="1:18">
      <c r="B11" s="492" t="s">
        <v>493</v>
      </c>
      <c r="C11" s="484" t="s">
        <v>494</v>
      </c>
      <c r="D11" s="484" t="s">
        <v>0</v>
      </c>
      <c r="E11" s="498" t="s">
        <v>3046</v>
      </c>
      <c r="F11" s="352" t="s">
        <v>1</v>
      </c>
      <c r="G11" s="352" t="s">
        <v>2</v>
      </c>
      <c r="H11" s="352" t="s">
        <v>3</v>
      </c>
      <c r="I11" s="484" t="s">
        <v>495</v>
      </c>
      <c r="J11" s="484" t="s">
        <v>496</v>
      </c>
      <c r="K11" s="486" t="s">
        <v>490</v>
      </c>
      <c r="L11" s="162"/>
      <c r="M11" s="218"/>
    </row>
    <row r="12" spans="1:18">
      <c r="B12" s="493"/>
      <c r="C12" s="495"/>
      <c r="D12" s="497"/>
      <c r="E12" s="499"/>
      <c r="F12" s="353" t="s">
        <v>487</v>
      </c>
      <c r="G12" s="353" t="s">
        <v>488</v>
      </c>
      <c r="H12" s="353" t="s">
        <v>489</v>
      </c>
      <c r="I12" s="495"/>
      <c r="J12" s="485"/>
      <c r="K12" s="487"/>
    </row>
    <row r="13" spans="1:18" ht="15.75" thickBot="1">
      <c r="B13" s="494"/>
      <c r="C13" s="496"/>
      <c r="D13" s="354" t="s">
        <v>4</v>
      </c>
      <c r="E13" s="354" t="s">
        <v>5</v>
      </c>
      <c r="F13" s="496" t="s">
        <v>6</v>
      </c>
      <c r="G13" s="496"/>
      <c r="H13" s="496"/>
      <c r="I13" s="354" t="s">
        <v>7</v>
      </c>
      <c r="J13" s="354" t="s">
        <v>497</v>
      </c>
      <c r="K13" s="355" t="s">
        <v>420</v>
      </c>
    </row>
    <row r="14" spans="1:18">
      <c r="B14" s="356">
        <v>1</v>
      </c>
      <c r="C14" s="357" t="s">
        <v>3047</v>
      </c>
      <c r="D14" s="504">
        <v>12.8</v>
      </c>
      <c r="E14" s="358">
        <v>46</v>
      </c>
      <c r="F14" s="359">
        <v>175</v>
      </c>
      <c r="G14" s="359">
        <v>165</v>
      </c>
      <c r="H14" s="359">
        <v>195</v>
      </c>
      <c r="I14" s="360">
        <v>5.9</v>
      </c>
      <c r="J14" s="361">
        <v>1</v>
      </c>
      <c r="K14" s="362">
        <v>2287.8128000000002</v>
      </c>
    </row>
    <row r="15" spans="1:18">
      <c r="B15" s="356">
        <v>2</v>
      </c>
      <c r="C15" s="357" t="s">
        <v>3048</v>
      </c>
      <c r="D15" s="505"/>
      <c r="E15" s="358">
        <v>64</v>
      </c>
      <c r="F15" s="359">
        <v>208</v>
      </c>
      <c r="G15" s="359">
        <v>138</v>
      </c>
      <c r="H15" s="359">
        <v>228</v>
      </c>
      <c r="I15" s="360">
        <v>7.8</v>
      </c>
      <c r="J15" s="358">
        <v>1</v>
      </c>
      <c r="K15" s="363">
        <v>2971.2592</v>
      </c>
    </row>
    <row r="16" spans="1:18">
      <c r="B16" s="356">
        <v>3</v>
      </c>
      <c r="C16" s="357" t="s">
        <v>3049</v>
      </c>
      <c r="D16" s="505"/>
      <c r="E16" s="358">
        <v>80</v>
      </c>
      <c r="F16" s="359">
        <v>212</v>
      </c>
      <c r="G16" s="359">
        <v>167</v>
      </c>
      <c r="H16" s="359">
        <v>260</v>
      </c>
      <c r="I16" s="360">
        <v>12</v>
      </c>
      <c r="J16" s="358">
        <v>1</v>
      </c>
      <c r="K16" s="363">
        <v>3654.5600000000004</v>
      </c>
    </row>
    <row r="17" spans="1:12">
      <c r="B17" s="356">
        <v>4</v>
      </c>
      <c r="C17" s="357" t="s">
        <v>3050</v>
      </c>
      <c r="D17" s="505"/>
      <c r="E17" s="358">
        <v>100</v>
      </c>
      <c r="F17" s="359">
        <v>215</v>
      </c>
      <c r="G17" s="359">
        <v>172</v>
      </c>
      <c r="H17" s="359">
        <v>330</v>
      </c>
      <c r="I17" s="360">
        <v>12.7</v>
      </c>
      <c r="J17" s="358">
        <v>1</v>
      </c>
      <c r="K17" s="363">
        <v>4456.8160000000007</v>
      </c>
    </row>
    <row r="18" spans="1:12">
      <c r="B18" s="356">
        <v>5</v>
      </c>
      <c r="C18" s="357" t="s">
        <v>3051</v>
      </c>
      <c r="D18" s="505"/>
      <c r="E18" s="358">
        <v>120</v>
      </c>
      <c r="F18" s="359">
        <v>215</v>
      </c>
      <c r="G18" s="359">
        <v>172</v>
      </c>
      <c r="H18" s="359">
        <v>330</v>
      </c>
      <c r="I18" s="360">
        <v>18</v>
      </c>
      <c r="J18" s="358">
        <v>1</v>
      </c>
      <c r="K18" s="363">
        <v>5348.1792000000005</v>
      </c>
    </row>
    <row r="19" spans="1:12">
      <c r="B19" s="356">
        <v>6</v>
      </c>
      <c r="C19" s="357" t="s">
        <v>3052</v>
      </c>
      <c r="D19" s="505"/>
      <c r="E19" s="358">
        <v>150</v>
      </c>
      <c r="F19" s="359">
        <v>235</v>
      </c>
      <c r="G19" s="359">
        <v>170</v>
      </c>
      <c r="H19" s="359">
        <v>483</v>
      </c>
      <c r="I19" s="360">
        <v>19.7</v>
      </c>
      <c r="J19" s="358">
        <v>1</v>
      </c>
      <c r="K19" s="363">
        <v>6581.4111999999996</v>
      </c>
    </row>
    <row r="20" spans="1:12" ht="15.75" thickBot="1">
      <c r="B20" s="356">
        <v>7</v>
      </c>
      <c r="C20" s="357" t="s">
        <v>3053</v>
      </c>
      <c r="D20" s="506"/>
      <c r="E20" s="358">
        <v>200</v>
      </c>
      <c r="F20" s="364">
        <v>218</v>
      </c>
      <c r="G20" s="364">
        <v>240</v>
      </c>
      <c r="H20" s="364">
        <v>522</v>
      </c>
      <c r="I20" s="364">
        <v>24</v>
      </c>
      <c r="J20" s="365">
        <v>1</v>
      </c>
      <c r="K20" s="366">
        <v>8482.9472000000005</v>
      </c>
    </row>
    <row r="21" spans="1:12" ht="16.5" thickTop="1" thickBot="1">
      <c r="B21" s="367">
        <v>8</v>
      </c>
      <c r="C21" s="368" t="s">
        <v>3054</v>
      </c>
      <c r="D21" s="369">
        <v>25.6</v>
      </c>
      <c r="E21" s="370">
        <v>50</v>
      </c>
      <c r="F21" s="371">
        <v>212</v>
      </c>
      <c r="G21" s="371">
        <v>167</v>
      </c>
      <c r="H21" s="371">
        <v>260</v>
      </c>
      <c r="I21" s="371">
        <v>12.7</v>
      </c>
      <c r="J21" s="372">
        <v>1</v>
      </c>
      <c r="K21" s="373">
        <v>4278.6016</v>
      </c>
    </row>
    <row r="22" spans="1:12">
      <c r="B22" s="385"/>
      <c r="C22" s="386"/>
      <c r="D22" s="389"/>
      <c r="E22" s="389"/>
      <c r="F22" s="390"/>
      <c r="G22" s="390"/>
      <c r="H22" s="390"/>
      <c r="I22" s="390"/>
      <c r="J22" s="389"/>
      <c r="K22" s="391"/>
      <c r="L22" s="170"/>
    </row>
    <row r="23" spans="1:12">
      <c r="A23" s="170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</row>
    <row r="24" spans="1:12" ht="18.75">
      <c r="A24" s="387"/>
      <c r="B24" s="388" t="s">
        <v>3055</v>
      </c>
      <c r="C24" s="387"/>
      <c r="D24" s="387"/>
      <c r="E24" s="387"/>
      <c r="F24" s="387"/>
      <c r="G24" s="387"/>
      <c r="H24" s="387"/>
      <c r="I24" s="387"/>
      <c r="J24" s="387"/>
    </row>
    <row r="25" spans="1:12" ht="15.75" thickBot="1">
      <c r="K25" s="217"/>
    </row>
    <row r="26" spans="1:12">
      <c r="B26" s="488" t="s">
        <v>493</v>
      </c>
      <c r="C26" s="491" t="s">
        <v>494</v>
      </c>
      <c r="D26" s="491" t="s">
        <v>3056</v>
      </c>
      <c r="E26" s="491" t="s">
        <v>3057</v>
      </c>
      <c r="F26" s="502" t="s">
        <v>490</v>
      </c>
      <c r="G26" s="215"/>
      <c r="H26" s="215"/>
      <c r="I26" s="500"/>
      <c r="J26" s="500"/>
      <c r="K26" s="217"/>
    </row>
    <row r="27" spans="1:12">
      <c r="B27" s="489"/>
      <c r="C27" s="459"/>
      <c r="D27" s="464"/>
      <c r="E27" s="464"/>
      <c r="F27" s="503"/>
      <c r="G27" s="215"/>
      <c r="H27" s="215"/>
      <c r="I27" s="500"/>
      <c r="J27" s="500"/>
      <c r="K27" s="217"/>
    </row>
    <row r="28" spans="1:12" ht="15.75" thickBot="1">
      <c r="B28" s="490"/>
      <c r="C28" s="460"/>
      <c r="D28" s="335" t="s">
        <v>3058</v>
      </c>
      <c r="E28" s="335" t="s">
        <v>3059</v>
      </c>
      <c r="F28" s="355" t="s">
        <v>420</v>
      </c>
      <c r="G28" s="384"/>
      <c r="H28" s="384"/>
      <c r="I28" s="215"/>
      <c r="J28" s="215"/>
      <c r="K28" s="217"/>
    </row>
    <row r="29" spans="1:12">
      <c r="B29" s="374">
        <v>1</v>
      </c>
      <c r="C29" s="375" t="s">
        <v>3060</v>
      </c>
      <c r="D29" s="501">
        <v>14.6</v>
      </c>
      <c r="E29" s="376">
        <v>20</v>
      </c>
      <c r="F29" s="377">
        <v>564.49120000000005</v>
      </c>
      <c r="G29" s="303"/>
      <c r="H29" s="303"/>
      <c r="I29" s="303"/>
      <c r="J29" s="303"/>
      <c r="K29" s="217"/>
    </row>
    <row r="30" spans="1:12">
      <c r="B30" s="378">
        <v>2</v>
      </c>
      <c r="C30" s="375" t="s">
        <v>3061</v>
      </c>
      <c r="D30" s="501"/>
      <c r="E30" s="379">
        <v>50</v>
      </c>
      <c r="F30" s="380">
        <v>2302.6640000000007</v>
      </c>
      <c r="G30" s="303"/>
      <c r="H30" s="303"/>
      <c r="I30" s="303"/>
      <c r="J30" s="303"/>
      <c r="K30" s="217"/>
    </row>
    <row r="31" spans="1:12" ht="15.75" thickBot="1">
      <c r="B31" s="343">
        <v>3</v>
      </c>
      <c r="C31" s="381" t="s">
        <v>3062</v>
      </c>
      <c r="D31" s="382">
        <v>29.2</v>
      </c>
      <c r="E31" s="345">
        <v>10</v>
      </c>
      <c r="F31" s="330">
        <v>430.83040000000005</v>
      </c>
      <c r="G31" s="303"/>
      <c r="H31" s="303"/>
      <c r="I31" s="303"/>
      <c r="J31" s="303"/>
    </row>
  </sheetData>
  <mergeCells count="18">
    <mergeCell ref="D29:D30"/>
    <mergeCell ref="F26:F27"/>
    <mergeCell ref="F13:H13"/>
    <mergeCell ref="D14:D20"/>
    <mergeCell ref="I11:I12"/>
    <mergeCell ref="J11:J12"/>
    <mergeCell ref="K11:K12"/>
    <mergeCell ref="B1:K4"/>
    <mergeCell ref="B26:B28"/>
    <mergeCell ref="C26:C28"/>
    <mergeCell ref="D26:D27"/>
    <mergeCell ref="E26:E27"/>
    <mergeCell ref="B11:B13"/>
    <mergeCell ref="C11:C13"/>
    <mergeCell ref="D11:D12"/>
    <mergeCell ref="E11:E12"/>
    <mergeCell ref="I26:I27"/>
    <mergeCell ref="J26:J27"/>
  </mergeCells>
  <printOptions horizontalCentered="1"/>
  <pageMargins left="0.19685039370078741" right="0.19685039370078741" top="1.7322834645669292" bottom="0" header="0.31496062992125984" footer="0.39370078740157483"/>
  <pageSetup paperSize="9" orientation="portrait" r:id="rId1"/>
  <headerFooter>
    <oddHeader>&amp;L&amp;G</oddHeader>
    <oddFooter xml:space="preserve">&amp;C&amp;K01+049Podane ceny mogą ulec zmianie. Prices are subject to change without notice.
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-0.249977111117893"/>
  </sheetPr>
  <dimension ref="B1:R90"/>
  <sheetViews>
    <sheetView showGridLines="0" view="pageBreakPreview" zoomScaleNormal="100" zoomScaleSheetLayoutView="100" workbookViewId="0"/>
  </sheetViews>
  <sheetFormatPr defaultColWidth="9.140625" defaultRowHeight="15"/>
  <cols>
    <col min="1" max="1" width="5" style="2" customWidth="1"/>
    <col min="2" max="2" width="3.85546875" style="2" customWidth="1"/>
    <col min="3" max="3" width="12.42578125" style="2" customWidth="1"/>
    <col min="4" max="4" width="4.28515625" style="2" customWidth="1"/>
    <col min="5" max="5" width="5.85546875" style="2" customWidth="1"/>
    <col min="6" max="6" width="8.5703125" style="2" customWidth="1"/>
    <col min="7" max="7" width="7.28515625" style="2" customWidth="1"/>
    <col min="8" max="8" width="9" style="2" customWidth="1"/>
    <col min="9" max="9" width="11.5703125" style="2" customWidth="1"/>
    <col min="10" max="10" width="11" style="2" customWidth="1"/>
    <col min="11" max="11" width="7.5703125" style="2" customWidth="1"/>
    <col min="12" max="13" width="7.5703125" style="170" customWidth="1"/>
    <col min="14" max="15" width="9.140625" style="170"/>
    <col min="16" max="16" width="12.5703125" style="170" customWidth="1"/>
    <col min="17" max="17" width="9.140625" style="2"/>
    <col min="18" max="18" width="12.42578125" style="2" customWidth="1"/>
    <col min="19" max="16384" width="9.140625" style="2"/>
  </cols>
  <sheetData>
    <row r="1" spans="2:18" ht="15" customHeight="1">
      <c r="B1" s="475" t="s">
        <v>491</v>
      </c>
      <c r="C1" s="475"/>
      <c r="D1" s="475"/>
      <c r="E1" s="475"/>
      <c r="F1" s="475"/>
      <c r="G1" s="475"/>
      <c r="H1" s="475"/>
      <c r="I1" s="475"/>
      <c r="J1" s="475"/>
      <c r="K1" s="475"/>
      <c r="L1" s="211"/>
      <c r="M1" s="211"/>
    </row>
    <row r="2" spans="2:18" ht="15" customHeight="1"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211"/>
      <c r="M2" s="211"/>
    </row>
    <row r="3" spans="2:18" ht="15" customHeight="1"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211"/>
      <c r="M3" s="211"/>
    </row>
    <row r="4" spans="2:18" ht="5.25" customHeight="1">
      <c r="D4" s="187"/>
      <c r="E4" s="187"/>
      <c r="F4" s="187"/>
      <c r="G4" s="187"/>
      <c r="H4" s="187"/>
      <c r="I4" s="187"/>
      <c r="J4" s="187"/>
    </row>
    <row r="5" spans="2:18" ht="24" customHeight="1">
      <c r="D5" s="187"/>
      <c r="E5" s="187"/>
      <c r="F5" s="187"/>
      <c r="G5" s="532"/>
      <c r="H5" s="532"/>
      <c r="I5" s="532"/>
      <c r="J5" s="187"/>
    </row>
    <row r="7" spans="2:18" ht="18.75">
      <c r="B7" s="470" t="s">
        <v>3033</v>
      </c>
      <c r="C7" s="470"/>
      <c r="D7" s="470"/>
      <c r="E7" s="470"/>
      <c r="F7" s="470"/>
      <c r="G7" s="470"/>
      <c r="H7" s="470"/>
      <c r="I7" s="470"/>
      <c r="J7" s="470"/>
      <c r="K7" s="470"/>
      <c r="L7" s="212"/>
      <c r="M7" s="212"/>
    </row>
    <row r="8" spans="2:18" ht="15.75" thickBot="1"/>
    <row r="9" spans="2:18" s="12" customFormat="1" ht="15.75" customHeight="1">
      <c r="B9" s="533" t="s">
        <v>493</v>
      </c>
      <c r="C9" s="536" t="s">
        <v>494</v>
      </c>
      <c r="D9" s="529" t="s">
        <v>0</v>
      </c>
      <c r="E9" s="529" t="s">
        <v>28</v>
      </c>
      <c r="F9" s="243" t="s">
        <v>1</v>
      </c>
      <c r="G9" s="243" t="s">
        <v>2</v>
      </c>
      <c r="H9" s="243" t="s">
        <v>3</v>
      </c>
      <c r="I9" s="536" t="s">
        <v>495</v>
      </c>
      <c r="J9" s="536" t="s">
        <v>496</v>
      </c>
      <c r="K9" s="540" t="s">
        <v>490</v>
      </c>
      <c r="L9" s="260"/>
      <c r="M9" s="260"/>
      <c r="N9" s="219"/>
      <c r="O9" s="219"/>
      <c r="P9" s="219"/>
    </row>
    <row r="10" spans="2:18" s="12" customFormat="1">
      <c r="B10" s="534"/>
      <c r="C10" s="537"/>
      <c r="D10" s="524"/>
      <c r="E10" s="524"/>
      <c r="F10" s="244" t="s">
        <v>487</v>
      </c>
      <c r="G10" s="244" t="s">
        <v>488</v>
      </c>
      <c r="H10" s="244" t="s">
        <v>489</v>
      </c>
      <c r="I10" s="537"/>
      <c r="J10" s="539"/>
      <c r="K10" s="541"/>
      <c r="L10" s="260"/>
      <c r="M10" s="260"/>
      <c r="N10" s="219"/>
      <c r="O10" s="220"/>
      <c r="P10" s="219"/>
    </row>
    <row r="11" spans="2:18" s="12" customFormat="1" ht="15.75" thickBot="1">
      <c r="B11" s="535"/>
      <c r="C11" s="538"/>
      <c r="D11" s="242" t="s">
        <v>4</v>
      </c>
      <c r="E11" s="242" t="s">
        <v>5</v>
      </c>
      <c r="F11" s="538" t="s">
        <v>6</v>
      </c>
      <c r="G11" s="538"/>
      <c r="H11" s="538"/>
      <c r="I11" s="242" t="s">
        <v>7</v>
      </c>
      <c r="J11" s="242" t="s">
        <v>3034</v>
      </c>
      <c r="K11" s="29" t="s">
        <v>420</v>
      </c>
      <c r="L11" s="260"/>
      <c r="M11" s="260"/>
      <c r="N11" s="219"/>
      <c r="O11" s="219"/>
      <c r="P11" s="219"/>
    </row>
    <row r="12" spans="2:18" s="170" customFormat="1">
      <c r="B12" s="339">
        <v>1</v>
      </c>
      <c r="C12" s="340" t="s">
        <v>55</v>
      </c>
      <c r="D12" s="452">
        <v>6</v>
      </c>
      <c r="E12" s="341">
        <v>1.3</v>
      </c>
      <c r="F12" s="341">
        <v>57</v>
      </c>
      <c r="G12" s="341">
        <v>97</v>
      </c>
      <c r="H12" s="341">
        <v>24</v>
      </c>
      <c r="I12" s="341">
        <v>0.28999999999999998</v>
      </c>
      <c r="J12" s="341">
        <v>30</v>
      </c>
      <c r="K12" s="346">
        <f>VLOOKUP(C12,zbiorczo[],2,0)</f>
        <v>39.1</v>
      </c>
      <c r="L12" s="261"/>
      <c r="M12" s="261"/>
      <c r="N12" s="189"/>
      <c r="O12" s="189"/>
      <c r="P12" s="168"/>
      <c r="Q12" s="189"/>
      <c r="R12" s="168"/>
    </row>
    <row r="13" spans="2:18" s="170" customFormat="1">
      <c r="B13" s="326">
        <v>2</v>
      </c>
      <c r="C13" s="171" t="s">
        <v>56</v>
      </c>
      <c r="D13" s="466"/>
      <c r="E13" s="284">
        <v>3.4</v>
      </c>
      <c r="F13" s="284">
        <v>66</v>
      </c>
      <c r="G13" s="284">
        <v>134</v>
      </c>
      <c r="H13" s="284">
        <v>34</v>
      </c>
      <c r="I13" s="284">
        <v>0.67</v>
      </c>
      <c r="J13" s="284">
        <v>20</v>
      </c>
      <c r="K13" s="347">
        <f>VLOOKUP(C13,zbiorczo[],2,0)</f>
        <v>56.4</v>
      </c>
      <c r="L13" s="261"/>
      <c r="M13" s="261"/>
      <c r="N13" s="189"/>
      <c r="O13" s="189"/>
      <c r="P13" s="168"/>
      <c r="Q13" s="189"/>
      <c r="R13" s="168"/>
    </row>
    <row r="14" spans="2:18">
      <c r="B14" s="322">
        <v>3</v>
      </c>
      <c r="C14" s="47" t="s">
        <v>57</v>
      </c>
      <c r="D14" s="466"/>
      <c r="E14" s="285">
        <v>4.5</v>
      </c>
      <c r="F14" s="285">
        <v>106</v>
      </c>
      <c r="G14" s="285">
        <v>70</v>
      </c>
      <c r="H14" s="285">
        <v>47</v>
      </c>
      <c r="I14" s="285">
        <v>0.82</v>
      </c>
      <c r="J14" s="285">
        <v>20</v>
      </c>
      <c r="K14" s="347">
        <f>VLOOKUP(C14,zbiorczo[],2,0)</f>
        <v>52.4</v>
      </c>
      <c r="L14" s="261"/>
      <c r="M14" s="261"/>
      <c r="N14" s="189"/>
      <c r="O14" s="189"/>
      <c r="P14" s="168"/>
      <c r="Q14" s="189"/>
      <c r="R14" s="168"/>
    </row>
    <row r="15" spans="2:18">
      <c r="B15" s="322">
        <v>4</v>
      </c>
      <c r="C15" s="47" t="s">
        <v>58</v>
      </c>
      <c r="D15" s="466"/>
      <c r="E15" s="285">
        <v>7.2</v>
      </c>
      <c r="F15" s="285">
        <v>100</v>
      </c>
      <c r="G15" s="285">
        <v>151</v>
      </c>
      <c r="H15" s="285">
        <v>34</v>
      </c>
      <c r="I15" s="285">
        <v>1.2</v>
      </c>
      <c r="J15" s="285">
        <v>10</v>
      </c>
      <c r="K15" s="347">
        <f>VLOOKUP(C15,zbiorczo[],2,0)</f>
        <v>78</v>
      </c>
      <c r="L15" s="261"/>
      <c r="M15" s="261"/>
      <c r="N15" s="189"/>
      <c r="O15" s="189"/>
      <c r="P15" s="168"/>
      <c r="Q15" s="189"/>
      <c r="R15" s="168"/>
    </row>
    <row r="16" spans="2:18" ht="15.75" thickBot="1">
      <c r="B16" s="324">
        <v>5</v>
      </c>
      <c r="C16" s="48" t="s">
        <v>59</v>
      </c>
      <c r="D16" s="530"/>
      <c r="E16" s="286">
        <v>12</v>
      </c>
      <c r="F16" s="286">
        <v>100</v>
      </c>
      <c r="G16" s="286">
        <v>151</v>
      </c>
      <c r="H16" s="286">
        <v>51</v>
      </c>
      <c r="I16" s="286">
        <v>1.84</v>
      </c>
      <c r="J16" s="203">
        <v>8</v>
      </c>
      <c r="K16" s="348">
        <f>VLOOKUP(C16,zbiorczo[],2,0)</f>
        <v>111</v>
      </c>
      <c r="L16" s="261"/>
      <c r="M16" s="261"/>
      <c r="N16" s="189"/>
      <c r="O16" s="189"/>
      <c r="P16" s="168"/>
      <c r="Q16" s="189"/>
      <c r="R16" s="168"/>
    </row>
    <row r="17" spans="2:18" s="170" customFormat="1" ht="15.75" thickTop="1">
      <c r="B17" s="338">
        <v>6</v>
      </c>
      <c r="C17" s="169" t="s">
        <v>60</v>
      </c>
      <c r="D17" s="531">
        <v>12</v>
      </c>
      <c r="E17" s="283">
        <v>0.8</v>
      </c>
      <c r="F17" s="283">
        <v>62</v>
      </c>
      <c r="G17" s="283">
        <v>96</v>
      </c>
      <c r="H17" s="283">
        <v>25</v>
      </c>
      <c r="I17" s="283">
        <v>0.36</v>
      </c>
      <c r="J17" s="283">
        <v>20</v>
      </c>
      <c r="K17" s="349">
        <f>VLOOKUP(C17,zbiorczo[],2,0)</f>
        <v>78</v>
      </c>
      <c r="L17" s="261"/>
      <c r="M17" s="261"/>
      <c r="N17" s="189"/>
      <c r="O17" s="189"/>
      <c r="P17" s="168"/>
      <c r="Q17" s="189"/>
      <c r="R17" s="168"/>
    </row>
    <row r="18" spans="2:18">
      <c r="B18" s="322">
        <v>7</v>
      </c>
      <c r="C18" s="47" t="s">
        <v>428</v>
      </c>
      <c r="D18" s="466"/>
      <c r="E18" s="285">
        <v>1.3</v>
      </c>
      <c r="F18" s="285">
        <v>59</v>
      </c>
      <c r="G18" s="285">
        <v>97</v>
      </c>
      <c r="H18" s="285">
        <v>43</v>
      </c>
      <c r="I18" s="285">
        <v>0.56999999999999995</v>
      </c>
      <c r="J18" s="285">
        <v>24</v>
      </c>
      <c r="K18" s="347">
        <f>VLOOKUP(C18,zbiorczo[],2,0)</f>
        <v>69.8</v>
      </c>
      <c r="L18" s="261"/>
      <c r="M18" s="261"/>
      <c r="N18" s="189"/>
      <c r="O18" s="189"/>
      <c r="P18" s="168"/>
      <c r="Q18" s="189"/>
      <c r="R18" s="168"/>
    </row>
    <row r="19" spans="2:18" s="170" customFormat="1">
      <c r="B19" s="326">
        <v>8</v>
      </c>
      <c r="C19" s="171" t="s">
        <v>423</v>
      </c>
      <c r="D19" s="466"/>
      <c r="E19" s="284">
        <v>2.1</v>
      </c>
      <c r="F19" s="284">
        <v>66</v>
      </c>
      <c r="G19" s="284">
        <v>178</v>
      </c>
      <c r="H19" s="284">
        <v>35</v>
      </c>
      <c r="I19" s="284">
        <v>0.87</v>
      </c>
      <c r="J19" s="284">
        <v>20</v>
      </c>
      <c r="K19" s="347">
        <f>VLOOKUP(C19,zbiorczo[],2,0)</f>
        <v>79.3</v>
      </c>
      <c r="L19" s="261"/>
      <c r="M19" s="261"/>
      <c r="N19" s="189"/>
      <c r="O19" s="189"/>
      <c r="P19" s="168"/>
      <c r="Q19" s="189"/>
      <c r="R19" s="168"/>
    </row>
    <row r="20" spans="2:18">
      <c r="B20" s="322">
        <v>9</v>
      </c>
      <c r="C20" s="47" t="s">
        <v>61</v>
      </c>
      <c r="D20" s="466"/>
      <c r="E20" s="285">
        <v>3.4</v>
      </c>
      <c r="F20" s="285">
        <v>65.5</v>
      </c>
      <c r="G20" s="285">
        <v>134</v>
      </c>
      <c r="H20" s="285">
        <v>67</v>
      </c>
      <c r="I20" s="285">
        <v>1.3</v>
      </c>
      <c r="J20" s="285">
        <v>10</v>
      </c>
      <c r="K20" s="347">
        <f>VLOOKUP(C20,zbiorczo[],2,0)</f>
        <v>92.8</v>
      </c>
      <c r="L20" s="261"/>
      <c r="M20" s="261"/>
      <c r="N20" s="189"/>
      <c r="O20" s="189"/>
      <c r="P20" s="168"/>
      <c r="Q20" s="189"/>
      <c r="R20" s="168"/>
    </row>
    <row r="21" spans="2:18">
      <c r="B21" s="322">
        <v>10</v>
      </c>
      <c r="C21" s="47" t="s">
        <v>62</v>
      </c>
      <c r="D21" s="466"/>
      <c r="E21" s="285">
        <v>5</v>
      </c>
      <c r="F21" s="285">
        <v>107</v>
      </c>
      <c r="G21" s="285">
        <v>90</v>
      </c>
      <c r="H21" s="285">
        <v>70</v>
      </c>
      <c r="I21" s="285">
        <v>1.9</v>
      </c>
      <c r="J21" s="285">
        <v>10</v>
      </c>
      <c r="K21" s="347">
        <f>VLOOKUP(C21,zbiorczo[],2,0)</f>
        <v>107</v>
      </c>
      <c r="L21" s="261"/>
      <c r="M21" s="261"/>
      <c r="N21" s="189"/>
      <c r="O21" s="168"/>
      <c r="P21" s="168"/>
      <c r="Q21" s="189"/>
      <c r="R21" s="168"/>
    </row>
    <row r="22" spans="2:18">
      <c r="B22" s="322">
        <v>11</v>
      </c>
      <c r="C22" s="47" t="s">
        <v>63</v>
      </c>
      <c r="D22" s="466"/>
      <c r="E22" s="285">
        <v>7</v>
      </c>
      <c r="F22" s="285">
        <v>102</v>
      </c>
      <c r="G22" s="285">
        <v>151</v>
      </c>
      <c r="H22" s="285">
        <v>65</v>
      </c>
      <c r="I22" s="285">
        <v>2.2000000000000002</v>
      </c>
      <c r="J22" s="285">
        <v>5</v>
      </c>
      <c r="K22" s="347">
        <f>VLOOKUP(C22,zbiorczo[],2,0)</f>
        <v>117</v>
      </c>
      <c r="L22" s="261"/>
      <c r="M22" s="261"/>
      <c r="N22" s="189"/>
      <c r="O22" s="168"/>
      <c r="P22" s="168"/>
      <c r="Q22" s="189"/>
      <c r="R22" s="168"/>
    </row>
    <row r="23" spans="2:18">
      <c r="B23" s="322">
        <v>12</v>
      </c>
      <c r="C23" s="47" t="s">
        <v>64</v>
      </c>
      <c r="D23" s="466"/>
      <c r="E23" s="285">
        <v>12</v>
      </c>
      <c r="F23" s="285">
        <v>101</v>
      </c>
      <c r="G23" s="285">
        <v>151</v>
      </c>
      <c r="H23" s="285">
        <v>98</v>
      </c>
      <c r="I23" s="285">
        <v>3.75</v>
      </c>
      <c r="J23" s="285">
        <v>4</v>
      </c>
      <c r="K23" s="347">
        <f>VLOOKUP(C23,zbiorczo[],2,0)</f>
        <v>246</v>
      </c>
      <c r="L23" s="261"/>
      <c r="M23" s="261"/>
      <c r="N23" s="189"/>
      <c r="O23" s="168"/>
      <c r="P23" s="168"/>
      <c r="Q23" s="189"/>
      <c r="R23" s="168"/>
    </row>
    <row r="24" spans="2:18" ht="15.75" thickBot="1">
      <c r="B24" s="343">
        <v>13</v>
      </c>
      <c r="C24" s="350" t="s">
        <v>424</v>
      </c>
      <c r="D24" s="468"/>
      <c r="E24" s="345">
        <v>18</v>
      </c>
      <c r="F24" s="345">
        <v>167</v>
      </c>
      <c r="G24" s="345">
        <v>181</v>
      </c>
      <c r="H24" s="345">
        <v>76</v>
      </c>
      <c r="I24" s="345">
        <v>5.6</v>
      </c>
      <c r="J24" s="345">
        <v>2</v>
      </c>
      <c r="K24" s="351">
        <f>VLOOKUP(C24,zbiorczo[],2,0)</f>
        <v>330</v>
      </c>
      <c r="L24" s="261"/>
      <c r="M24" s="261"/>
      <c r="N24" s="189"/>
      <c r="O24" s="168"/>
      <c r="P24" s="168"/>
      <c r="Q24" s="189"/>
      <c r="R24" s="168"/>
    </row>
    <row r="25" spans="2:18" ht="15.75">
      <c r="B25" s="196"/>
      <c r="C25" s="196"/>
      <c r="D25" s="197"/>
      <c r="E25" s="196"/>
      <c r="F25" s="196"/>
      <c r="G25" s="196"/>
      <c r="H25" s="196"/>
      <c r="I25" s="196"/>
      <c r="J25" s="196"/>
      <c r="K25" s="198"/>
      <c r="L25" s="261"/>
      <c r="M25" s="261"/>
      <c r="N25" s="189"/>
      <c r="O25" s="168"/>
    </row>
    <row r="26" spans="2:18" ht="15.75">
      <c r="B26" s="196"/>
      <c r="C26" s="196"/>
      <c r="D26" s="197"/>
      <c r="E26" s="196"/>
      <c r="F26" s="196"/>
      <c r="G26" s="196"/>
      <c r="H26" s="196"/>
      <c r="I26" s="196"/>
      <c r="J26" s="196"/>
      <c r="K26" s="198"/>
      <c r="L26" s="261"/>
      <c r="M26" s="261"/>
      <c r="N26" s="189"/>
      <c r="O26" s="168"/>
    </row>
    <row r="27" spans="2:18" ht="18.75">
      <c r="B27" s="470" t="s">
        <v>3035</v>
      </c>
      <c r="C27" s="470"/>
      <c r="D27" s="470"/>
      <c r="E27" s="470"/>
      <c r="F27" s="470"/>
      <c r="G27" s="470"/>
      <c r="H27" s="470"/>
      <c r="I27" s="470"/>
      <c r="J27" s="470"/>
      <c r="K27" s="470"/>
      <c r="L27" s="261"/>
      <c r="M27" s="261"/>
      <c r="N27" s="189"/>
      <c r="O27" s="168"/>
    </row>
    <row r="28" spans="2:18" ht="16.5" thickBot="1">
      <c r="B28" s="196"/>
      <c r="C28" s="196"/>
      <c r="D28" s="197"/>
      <c r="E28" s="196"/>
      <c r="F28" s="196"/>
      <c r="G28" s="196"/>
      <c r="H28" s="196"/>
      <c r="I28" s="196"/>
      <c r="J28" s="196"/>
      <c r="K28" s="198"/>
      <c r="L28" s="261"/>
      <c r="M28" s="261"/>
      <c r="N28" s="189"/>
      <c r="O28" s="168"/>
    </row>
    <row r="29" spans="2:18">
      <c r="B29" s="515" t="s">
        <v>493</v>
      </c>
      <c r="C29" s="518" t="s">
        <v>494</v>
      </c>
      <c r="D29" s="521" t="s">
        <v>0</v>
      </c>
      <c r="E29" s="529" t="s">
        <v>28</v>
      </c>
      <c r="F29" s="240" t="s">
        <v>1</v>
      </c>
      <c r="G29" s="240" t="s">
        <v>2</v>
      </c>
      <c r="H29" s="240" t="s">
        <v>3</v>
      </c>
      <c r="I29" s="521" t="s">
        <v>495</v>
      </c>
      <c r="J29" s="521" t="s">
        <v>496</v>
      </c>
      <c r="K29" s="507" t="s">
        <v>490</v>
      </c>
      <c r="L29" s="261"/>
      <c r="M29" s="261"/>
      <c r="N29" s="189"/>
      <c r="O29" s="168"/>
    </row>
    <row r="30" spans="2:18">
      <c r="B30" s="516"/>
      <c r="C30" s="519"/>
      <c r="D30" s="522"/>
      <c r="E30" s="524"/>
      <c r="F30" s="241" t="s">
        <v>487</v>
      </c>
      <c r="G30" s="241" t="s">
        <v>488</v>
      </c>
      <c r="H30" s="241" t="s">
        <v>489</v>
      </c>
      <c r="I30" s="525"/>
      <c r="J30" s="526"/>
      <c r="K30" s="508"/>
      <c r="L30" s="261"/>
      <c r="M30" s="261"/>
      <c r="N30" s="189"/>
      <c r="O30" s="168"/>
    </row>
    <row r="31" spans="2:18" ht="15.75" thickBot="1">
      <c r="B31" s="517"/>
      <c r="C31" s="520"/>
      <c r="D31" s="118" t="s">
        <v>4</v>
      </c>
      <c r="E31" s="118" t="s">
        <v>5</v>
      </c>
      <c r="F31" s="509" t="s">
        <v>6</v>
      </c>
      <c r="G31" s="510"/>
      <c r="H31" s="511"/>
      <c r="I31" s="118" t="s">
        <v>7</v>
      </c>
      <c r="J31" s="118" t="s">
        <v>497</v>
      </c>
      <c r="K31" s="119" t="s">
        <v>420</v>
      </c>
      <c r="L31" s="261"/>
      <c r="M31" s="261"/>
      <c r="N31" s="189"/>
      <c r="O31" s="168"/>
    </row>
    <row r="32" spans="2:18">
      <c r="B32" s="3">
        <v>1</v>
      </c>
      <c r="C32" s="51" t="s">
        <v>2779</v>
      </c>
      <c r="D32" s="512">
        <v>12</v>
      </c>
      <c r="E32" s="246">
        <v>9</v>
      </c>
      <c r="F32" s="246">
        <v>102</v>
      </c>
      <c r="G32" s="246">
        <v>151</v>
      </c>
      <c r="H32" s="246">
        <v>65</v>
      </c>
      <c r="I32" s="246">
        <v>2.7</v>
      </c>
      <c r="J32" s="246">
        <v>5</v>
      </c>
      <c r="K32" s="13">
        <f>VLOOKUP(C32,zbiorczo[],2,0)</f>
        <v>165</v>
      </c>
      <c r="L32" s="261"/>
      <c r="M32" s="261"/>
      <c r="N32" s="189"/>
      <c r="O32" s="168"/>
      <c r="P32" s="168"/>
    </row>
    <row r="33" spans="2:16">
      <c r="B33" s="3">
        <v>2</v>
      </c>
      <c r="C33" s="51" t="s">
        <v>65</v>
      </c>
      <c r="D33" s="513"/>
      <c r="E33" s="246">
        <v>14</v>
      </c>
      <c r="F33" s="246">
        <v>100</v>
      </c>
      <c r="G33" s="246">
        <v>151</v>
      </c>
      <c r="H33" s="246">
        <v>98</v>
      </c>
      <c r="I33" s="246">
        <v>4.4000000000000004</v>
      </c>
      <c r="J33" s="246">
        <v>4</v>
      </c>
      <c r="K33" s="13">
        <f>VLOOKUP(C33,zbiorczo[],2,0)</f>
        <v>287</v>
      </c>
      <c r="L33" s="261"/>
      <c r="M33" s="261"/>
      <c r="N33" s="189"/>
      <c r="O33" s="168"/>
      <c r="P33" s="168"/>
    </row>
    <row r="34" spans="2:16" ht="15.75" thickBot="1">
      <c r="B34" s="4">
        <v>3</v>
      </c>
      <c r="C34" s="52" t="s">
        <v>66</v>
      </c>
      <c r="D34" s="514"/>
      <c r="E34" s="247">
        <v>22</v>
      </c>
      <c r="F34" s="247">
        <v>167</v>
      </c>
      <c r="G34" s="247">
        <v>181</v>
      </c>
      <c r="H34" s="247">
        <v>76</v>
      </c>
      <c r="I34" s="247">
        <v>6.9</v>
      </c>
      <c r="J34" s="247">
        <v>2</v>
      </c>
      <c r="K34" s="14">
        <f>VLOOKUP(C34,zbiorczo[],2,0)</f>
        <v>378</v>
      </c>
      <c r="L34" s="261"/>
      <c r="M34" s="261"/>
      <c r="N34" s="189"/>
      <c r="O34" s="168"/>
      <c r="P34" s="168"/>
    </row>
    <row r="35" spans="2:16" hidden="1">
      <c r="B35" s="262"/>
      <c r="C35" s="263"/>
      <c r="D35" s="262"/>
      <c r="E35" s="262"/>
      <c r="F35" s="262"/>
      <c r="G35" s="262"/>
      <c r="H35" s="262"/>
      <c r="I35" s="262"/>
      <c r="J35" s="262"/>
      <c r="K35" s="264"/>
      <c r="L35" s="261"/>
      <c r="M35" s="261"/>
      <c r="N35" s="189"/>
      <c r="O35" s="168"/>
    </row>
    <row r="36" spans="2:16" ht="15.75">
      <c r="B36" s="196"/>
      <c r="C36" s="196"/>
      <c r="D36" s="197"/>
      <c r="E36" s="196"/>
      <c r="F36" s="196"/>
      <c r="G36" s="196"/>
      <c r="H36" s="196"/>
      <c r="I36" s="196"/>
      <c r="J36" s="196"/>
      <c r="K36" s="198"/>
      <c r="L36" s="261"/>
      <c r="M36" s="261"/>
      <c r="N36" s="189"/>
      <c r="O36" s="168"/>
    </row>
    <row r="37" spans="2:16" ht="15.75">
      <c r="B37" s="196"/>
      <c r="C37" s="196"/>
      <c r="D37" s="197"/>
      <c r="E37" s="196"/>
      <c r="F37" s="196"/>
      <c r="G37" s="196"/>
      <c r="H37" s="196"/>
      <c r="I37" s="196"/>
      <c r="J37" s="196"/>
      <c r="K37" s="198"/>
      <c r="L37" s="261"/>
      <c r="M37" s="261"/>
      <c r="N37" s="189"/>
      <c r="O37" s="168"/>
    </row>
    <row r="38" spans="2:16" ht="18.75">
      <c r="B38" s="470" t="s">
        <v>3036</v>
      </c>
      <c r="C38" s="470"/>
      <c r="D38" s="470"/>
      <c r="E38" s="470"/>
      <c r="F38" s="470"/>
      <c r="G38" s="470"/>
      <c r="H38" s="470"/>
      <c r="I38" s="470"/>
      <c r="J38" s="470"/>
      <c r="K38" s="470"/>
      <c r="L38" s="261"/>
      <c r="M38" s="261"/>
      <c r="N38" s="189"/>
      <c r="O38" s="168"/>
    </row>
    <row r="39" spans="2:16" ht="16.5" thickBot="1">
      <c r="B39" s="196"/>
      <c r="C39" s="196"/>
      <c r="D39" s="197"/>
      <c r="E39" s="196"/>
      <c r="F39" s="196"/>
      <c r="G39" s="196"/>
      <c r="H39" s="196"/>
      <c r="I39" s="196"/>
      <c r="J39" s="196"/>
      <c r="K39" s="198"/>
      <c r="L39" s="261"/>
      <c r="M39" s="261"/>
      <c r="N39" s="189"/>
      <c r="O39" s="168"/>
    </row>
    <row r="40" spans="2:16" ht="15" customHeight="1">
      <c r="B40" s="515" t="s">
        <v>493</v>
      </c>
      <c r="C40" s="518" t="s">
        <v>494</v>
      </c>
      <c r="D40" s="521" t="s">
        <v>0</v>
      </c>
      <c r="E40" s="523" t="s">
        <v>28</v>
      </c>
      <c r="F40" s="240" t="s">
        <v>1</v>
      </c>
      <c r="G40" s="240" t="s">
        <v>2</v>
      </c>
      <c r="H40" s="240" t="s">
        <v>3</v>
      </c>
      <c r="I40" s="521" t="s">
        <v>495</v>
      </c>
      <c r="J40" s="521" t="s">
        <v>496</v>
      </c>
      <c r="K40" s="507" t="s">
        <v>490</v>
      </c>
      <c r="L40" s="261"/>
      <c r="M40" s="261"/>
      <c r="N40" s="189"/>
      <c r="O40" s="168"/>
    </row>
    <row r="41" spans="2:16">
      <c r="B41" s="516"/>
      <c r="C41" s="519"/>
      <c r="D41" s="522"/>
      <c r="E41" s="524"/>
      <c r="F41" s="241" t="s">
        <v>487</v>
      </c>
      <c r="G41" s="241" t="s">
        <v>488</v>
      </c>
      <c r="H41" s="241" t="s">
        <v>489</v>
      </c>
      <c r="I41" s="525"/>
      <c r="J41" s="526"/>
      <c r="K41" s="508"/>
      <c r="L41" s="261"/>
      <c r="M41" s="261"/>
      <c r="N41" s="189"/>
      <c r="O41" s="168"/>
    </row>
    <row r="42" spans="2:16" ht="15.75" thickBot="1">
      <c r="B42" s="517"/>
      <c r="C42" s="520"/>
      <c r="D42" s="118" t="s">
        <v>4</v>
      </c>
      <c r="E42" s="118" t="s">
        <v>5</v>
      </c>
      <c r="F42" s="509" t="s">
        <v>6</v>
      </c>
      <c r="G42" s="510"/>
      <c r="H42" s="511"/>
      <c r="I42" s="118" t="s">
        <v>7</v>
      </c>
      <c r="J42" s="118" t="s">
        <v>497</v>
      </c>
      <c r="K42" s="119" t="s">
        <v>420</v>
      </c>
      <c r="L42" s="261"/>
      <c r="M42" s="261"/>
      <c r="N42" s="189"/>
      <c r="O42" s="168"/>
    </row>
    <row r="43" spans="2:16">
      <c r="B43" s="185">
        <v>1</v>
      </c>
      <c r="C43" s="53" t="s">
        <v>2780</v>
      </c>
      <c r="D43" s="512">
        <v>12</v>
      </c>
      <c r="E43" s="186">
        <v>7</v>
      </c>
      <c r="F43" s="186">
        <v>102</v>
      </c>
      <c r="G43" s="186">
        <v>151</v>
      </c>
      <c r="H43" s="186">
        <v>65</v>
      </c>
      <c r="I43" s="186">
        <v>2.4</v>
      </c>
      <c r="J43" s="186">
        <v>5</v>
      </c>
      <c r="K43" s="15">
        <f>VLOOKUP(C43,zbiorczo[],2,0)</f>
        <v>138</v>
      </c>
      <c r="L43" s="261"/>
      <c r="M43" s="261"/>
      <c r="N43" s="189"/>
      <c r="O43" s="168"/>
      <c r="P43" s="168"/>
    </row>
    <row r="44" spans="2:16">
      <c r="B44" s="185">
        <v>2</v>
      </c>
      <c r="C44" s="53" t="s">
        <v>2781</v>
      </c>
      <c r="D44" s="513"/>
      <c r="E44" s="186">
        <v>9</v>
      </c>
      <c r="F44" s="186">
        <v>102</v>
      </c>
      <c r="G44" s="186">
        <v>151</v>
      </c>
      <c r="H44" s="186">
        <v>65</v>
      </c>
      <c r="I44" s="186">
        <v>2.7</v>
      </c>
      <c r="J44" s="186">
        <v>5</v>
      </c>
      <c r="K44" s="15">
        <f>VLOOKUP(C44,zbiorczo[],2,0)</f>
        <v>166</v>
      </c>
      <c r="L44" s="261"/>
      <c r="M44" s="261"/>
      <c r="N44" s="189"/>
      <c r="O44" s="168"/>
      <c r="P44" s="168"/>
    </row>
    <row r="45" spans="2:16">
      <c r="B45" s="185">
        <v>3</v>
      </c>
      <c r="C45" s="53" t="s">
        <v>400</v>
      </c>
      <c r="D45" s="513"/>
      <c r="E45" s="186">
        <v>12</v>
      </c>
      <c r="F45" s="186">
        <v>98</v>
      </c>
      <c r="G45" s="186">
        <v>151</v>
      </c>
      <c r="H45" s="186">
        <v>98</v>
      </c>
      <c r="I45" s="186">
        <v>4.0199999999999996</v>
      </c>
      <c r="J45" s="186">
        <v>4</v>
      </c>
      <c r="K45" s="15">
        <f>VLOOKUP(C45,zbiorczo[],2,0)</f>
        <v>268</v>
      </c>
      <c r="L45" s="261"/>
      <c r="M45" s="261"/>
      <c r="N45" s="189"/>
      <c r="O45" s="168"/>
      <c r="P45" s="168"/>
    </row>
    <row r="46" spans="2:16">
      <c r="B46" s="185">
        <v>4</v>
      </c>
      <c r="C46" s="53" t="s">
        <v>401</v>
      </c>
      <c r="D46" s="513"/>
      <c r="E46" s="186">
        <v>18</v>
      </c>
      <c r="F46" s="186">
        <v>167</v>
      </c>
      <c r="G46" s="186">
        <v>181</v>
      </c>
      <c r="H46" s="186">
        <v>76</v>
      </c>
      <c r="I46" s="186">
        <v>5.67</v>
      </c>
      <c r="J46" s="186">
        <v>2</v>
      </c>
      <c r="K46" s="15">
        <f>VLOOKUP(C46,zbiorczo[],2,0)</f>
        <v>355</v>
      </c>
      <c r="L46" s="261"/>
      <c r="M46" s="261"/>
      <c r="N46" s="189"/>
      <c r="O46" s="168"/>
      <c r="P46" s="168"/>
    </row>
    <row r="47" spans="2:16">
      <c r="B47" s="185">
        <v>5</v>
      </c>
      <c r="C47" s="53" t="s">
        <v>67</v>
      </c>
      <c r="D47" s="513"/>
      <c r="E47" s="186">
        <v>26</v>
      </c>
      <c r="F47" s="186">
        <v>125</v>
      </c>
      <c r="G47" s="186">
        <v>175</v>
      </c>
      <c r="H47" s="186">
        <v>166</v>
      </c>
      <c r="I47" s="186">
        <v>9.3000000000000007</v>
      </c>
      <c r="J47" s="186">
        <v>1</v>
      </c>
      <c r="K47" s="15">
        <f>VLOOKUP(C47,zbiorczo[],2,0)</f>
        <v>498</v>
      </c>
      <c r="L47" s="261"/>
      <c r="M47" s="261"/>
      <c r="N47" s="189"/>
      <c r="O47" s="168"/>
      <c r="P47" s="168"/>
    </row>
    <row r="48" spans="2:16">
      <c r="B48" s="185">
        <v>6</v>
      </c>
      <c r="C48" s="51" t="s">
        <v>68</v>
      </c>
      <c r="D48" s="513"/>
      <c r="E48" s="246">
        <v>28</v>
      </c>
      <c r="F48" s="246">
        <v>175</v>
      </c>
      <c r="G48" s="246">
        <v>166</v>
      </c>
      <c r="H48" s="246">
        <v>125.5</v>
      </c>
      <c r="I48" s="246">
        <v>9.18</v>
      </c>
      <c r="J48" s="246">
        <v>1</v>
      </c>
      <c r="K48" s="13">
        <f>VLOOKUP(C48,zbiorczo[],2,0)</f>
        <v>514</v>
      </c>
      <c r="L48" s="261"/>
      <c r="M48" s="261"/>
      <c r="N48" s="189"/>
      <c r="O48" s="168"/>
      <c r="P48" s="168"/>
    </row>
    <row r="49" spans="2:18">
      <c r="B49" s="185">
        <v>7</v>
      </c>
      <c r="C49" s="51" t="s">
        <v>69</v>
      </c>
      <c r="D49" s="513"/>
      <c r="E49" s="246">
        <v>35</v>
      </c>
      <c r="F49" s="246">
        <v>170</v>
      </c>
      <c r="G49" s="246">
        <v>197</v>
      </c>
      <c r="H49" s="246">
        <v>131</v>
      </c>
      <c r="I49" s="246">
        <v>10.5</v>
      </c>
      <c r="J49" s="246">
        <v>1</v>
      </c>
      <c r="K49" s="13">
        <f>VLOOKUP(C49,zbiorczo[],2,0)</f>
        <v>636</v>
      </c>
      <c r="L49" s="261"/>
      <c r="M49" s="261"/>
      <c r="N49" s="189"/>
      <c r="O49" s="168"/>
      <c r="P49" s="168"/>
    </row>
    <row r="50" spans="2:18">
      <c r="B50" s="185">
        <v>8</v>
      </c>
      <c r="C50" s="51" t="s">
        <v>70</v>
      </c>
      <c r="D50" s="513"/>
      <c r="E50" s="246">
        <v>40</v>
      </c>
      <c r="F50" s="246">
        <v>171</v>
      </c>
      <c r="G50" s="246">
        <v>199</v>
      </c>
      <c r="H50" s="246">
        <v>166</v>
      </c>
      <c r="I50" s="246">
        <v>13.4</v>
      </c>
      <c r="J50" s="246">
        <v>1</v>
      </c>
      <c r="K50" s="13">
        <f>VLOOKUP(C50,zbiorczo[],2,0)</f>
        <v>803</v>
      </c>
      <c r="L50" s="261"/>
      <c r="M50" s="261"/>
      <c r="N50" s="189"/>
      <c r="O50" s="168"/>
      <c r="P50" s="168"/>
    </row>
    <row r="51" spans="2:18">
      <c r="B51" s="185">
        <v>9</v>
      </c>
      <c r="C51" s="51" t="s">
        <v>429</v>
      </c>
      <c r="D51" s="513"/>
      <c r="E51" s="246">
        <v>50</v>
      </c>
      <c r="F51" s="246">
        <v>171</v>
      </c>
      <c r="G51" s="246">
        <v>199</v>
      </c>
      <c r="H51" s="246">
        <v>166</v>
      </c>
      <c r="I51" s="246">
        <v>14.8</v>
      </c>
      <c r="J51" s="246">
        <v>1</v>
      </c>
      <c r="K51" s="13">
        <f>VLOOKUP(C51,zbiorczo[],2,0)</f>
        <v>1003</v>
      </c>
      <c r="L51" s="261"/>
      <c r="M51" s="261"/>
      <c r="N51" s="189"/>
      <c r="O51" s="168"/>
      <c r="P51" s="168"/>
    </row>
    <row r="52" spans="2:18">
      <c r="B52" s="185">
        <v>10</v>
      </c>
      <c r="C52" s="51" t="s">
        <v>71</v>
      </c>
      <c r="D52" s="513"/>
      <c r="E52" s="246">
        <v>55</v>
      </c>
      <c r="F52" s="246">
        <v>214</v>
      </c>
      <c r="G52" s="246">
        <v>226</v>
      </c>
      <c r="H52" s="246">
        <v>135</v>
      </c>
      <c r="I52" s="246">
        <v>17</v>
      </c>
      <c r="J52" s="246">
        <v>1</v>
      </c>
      <c r="K52" s="13">
        <f>VLOOKUP(C52,zbiorczo[],2,0)</f>
        <v>1013</v>
      </c>
      <c r="L52" s="261"/>
      <c r="M52" s="261"/>
      <c r="N52" s="189"/>
      <c r="O52" s="168"/>
      <c r="P52" s="168"/>
    </row>
    <row r="53" spans="2:18">
      <c r="B53" s="185">
        <v>11</v>
      </c>
      <c r="C53" s="51" t="s">
        <v>72</v>
      </c>
      <c r="D53" s="513"/>
      <c r="E53" s="246">
        <v>65</v>
      </c>
      <c r="F53" s="246">
        <v>179</v>
      </c>
      <c r="G53" s="246">
        <v>350</v>
      </c>
      <c r="H53" s="246">
        <v>167</v>
      </c>
      <c r="I53" s="246">
        <v>20.9</v>
      </c>
      <c r="J53" s="246">
        <v>1</v>
      </c>
      <c r="K53" s="13">
        <f>VLOOKUP(C53,zbiorczo[],2,0)</f>
        <v>1173</v>
      </c>
      <c r="L53" s="261"/>
      <c r="M53" s="261"/>
      <c r="N53" s="189"/>
      <c r="O53" s="168"/>
      <c r="P53" s="168"/>
    </row>
    <row r="54" spans="2:18">
      <c r="B54" s="185">
        <v>12</v>
      </c>
      <c r="C54" s="51" t="s">
        <v>73</v>
      </c>
      <c r="D54" s="513"/>
      <c r="E54" s="246">
        <v>80</v>
      </c>
      <c r="F54" s="246">
        <v>207</v>
      </c>
      <c r="G54" s="246">
        <v>260</v>
      </c>
      <c r="H54" s="246">
        <v>170</v>
      </c>
      <c r="I54" s="246">
        <v>24.2</v>
      </c>
      <c r="J54" s="246">
        <v>1</v>
      </c>
      <c r="K54" s="13">
        <f>VLOOKUP(C54,zbiorczo[],2,0)</f>
        <v>1445</v>
      </c>
      <c r="L54" s="261"/>
      <c r="M54" s="261"/>
      <c r="N54" s="189"/>
      <c r="O54" s="168"/>
      <c r="P54" s="168"/>
    </row>
    <row r="55" spans="2:18">
      <c r="B55" s="185">
        <v>13</v>
      </c>
      <c r="C55" s="51" t="s">
        <v>74</v>
      </c>
      <c r="D55" s="513"/>
      <c r="E55" s="246">
        <v>100</v>
      </c>
      <c r="F55" s="246">
        <v>222</v>
      </c>
      <c r="G55" s="246">
        <v>330</v>
      </c>
      <c r="H55" s="246">
        <v>172</v>
      </c>
      <c r="I55" s="246">
        <v>31.3</v>
      </c>
      <c r="J55" s="246">
        <v>1</v>
      </c>
      <c r="K55" s="13">
        <f>VLOOKUP(C55,zbiorczo[],2,0)</f>
        <v>1691</v>
      </c>
      <c r="L55" s="261"/>
      <c r="M55" s="261"/>
      <c r="N55" s="189"/>
      <c r="O55" s="168"/>
      <c r="P55" s="168"/>
    </row>
    <row r="56" spans="2:18" s="170" customFormat="1">
      <c r="B56" s="176">
        <v>14</v>
      </c>
      <c r="C56" s="177" t="s">
        <v>427</v>
      </c>
      <c r="D56" s="513"/>
      <c r="E56" s="178">
        <v>110</v>
      </c>
      <c r="F56" s="178">
        <v>214</v>
      </c>
      <c r="G56" s="178">
        <v>307</v>
      </c>
      <c r="H56" s="178">
        <v>168</v>
      </c>
      <c r="I56" s="178">
        <v>29.5</v>
      </c>
      <c r="J56" s="178">
        <v>1</v>
      </c>
      <c r="K56" s="13">
        <f>VLOOKUP(C56,zbiorczo[],2,0)</f>
        <v>1794</v>
      </c>
      <c r="L56" s="261"/>
      <c r="M56" s="261"/>
      <c r="N56" s="189"/>
      <c r="O56" s="168"/>
      <c r="P56" s="168"/>
      <c r="R56" s="168"/>
    </row>
    <row r="57" spans="2:18">
      <c r="B57" s="185">
        <v>15</v>
      </c>
      <c r="C57" s="51" t="s">
        <v>75</v>
      </c>
      <c r="D57" s="513"/>
      <c r="E57" s="246">
        <v>120</v>
      </c>
      <c r="F57" s="246">
        <v>224</v>
      </c>
      <c r="G57" s="246">
        <v>408</v>
      </c>
      <c r="H57" s="246">
        <v>177</v>
      </c>
      <c r="I57" s="246">
        <v>37</v>
      </c>
      <c r="J57" s="246">
        <v>1</v>
      </c>
      <c r="K57" s="13">
        <f>VLOOKUP(C57,zbiorczo[],2,0)</f>
        <v>1865</v>
      </c>
      <c r="L57" s="261"/>
      <c r="M57" s="261"/>
      <c r="N57" s="189"/>
      <c r="O57" s="168"/>
      <c r="P57" s="168"/>
    </row>
    <row r="58" spans="2:18">
      <c r="B58" s="185">
        <v>16</v>
      </c>
      <c r="C58" s="51" t="s">
        <v>76</v>
      </c>
      <c r="D58" s="513"/>
      <c r="E58" s="246">
        <v>160</v>
      </c>
      <c r="F58" s="246">
        <v>240</v>
      </c>
      <c r="G58" s="246">
        <v>483</v>
      </c>
      <c r="H58" s="246">
        <v>170</v>
      </c>
      <c r="I58" s="246">
        <v>45.5</v>
      </c>
      <c r="J58" s="246">
        <v>1</v>
      </c>
      <c r="K58" s="13">
        <f>VLOOKUP(C58,zbiorczo[],2,0)</f>
        <v>2361</v>
      </c>
      <c r="L58" s="261"/>
      <c r="M58" s="261"/>
      <c r="N58" s="189"/>
      <c r="O58" s="168"/>
      <c r="P58" s="168"/>
    </row>
    <row r="59" spans="2:18">
      <c r="B59" s="185">
        <v>17</v>
      </c>
      <c r="C59" s="51" t="s">
        <v>77</v>
      </c>
      <c r="D59" s="513"/>
      <c r="E59" s="246">
        <v>200</v>
      </c>
      <c r="F59" s="246">
        <v>224</v>
      </c>
      <c r="G59" s="246">
        <v>522</v>
      </c>
      <c r="H59" s="246">
        <v>238</v>
      </c>
      <c r="I59" s="246">
        <v>61.5</v>
      </c>
      <c r="J59" s="246">
        <v>1</v>
      </c>
      <c r="K59" s="13">
        <f>VLOOKUP(C59,zbiorczo[],2,0)</f>
        <v>3045</v>
      </c>
      <c r="L59" s="261"/>
      <c r="M59" s="261"/>
      <c r="N59" s="189"/>
      <c r="O59" s="168"/>
      <c r="P59" s="168"/>
    </row>
    <row r="60" spans="2:18" ht="15.75" thickBot="1">
      <c r="B60" s="4">
        <v>18</v>
      </c>
      <c r="C60" s="108" t="s">
        <v>430</v>
      </c>
      <c r="D60" s="514"/>
      <c r="E60" s="239">
        <v>250</v>
      </c>
      <c r="F60" s="239">
        <v>224</v>
      </c>
      <c r="G60" s="239">
        <v>522</v>
      </c>
      <c r="H60" s="239">
        <v>238</v>
      </c>
      <c r="I60" s="109">
        <v>73.2</v>
      </c>
      <c r="J60" s="239">
        <v>1</v>
      </c>
      <c r="K60" s="14">
        <f>VLOOKUP(C60,zbiorczo[],2,0)</f>
        <v>3618</v>
      </c>
      <c r="L60" s="261"/>
      <c r="M60" s="261"/>
      <c r="N60" s="189"/>
      <c r="O60" s="168"/>
      <c r="P60" s="168"/>
    </row>
    <row r="61" spans="2:18">
      <c r="B61" s="262"/>
      <c r="C61" s="262"/>
      <c r="D61" s="262"/>
      <c r="E61" s="262"/>
      <c r="F61" s="262"/>
      <c r="G61" s="262"/>
      <c r="H61" s="262"/>
      <c r="I61" s="262"/>
      <c r="J61" s="262"/>
      <c r="K61" s="265"/>
      <c r="L61" s="261"/>
      <c r="M61" s="261"/>
      <c r="N61" s="189"/>
      <c r="O61" s="189"/>
    </row>
    <row r="62" spans="2:18" ht="15.75">
      <c r="B62" s="196"/>
      <c r="C62" s="196"/>
      <c r="D62" s="197"/>
      <c r="E62" s="196"/>
      <c r="F62" s="196"/>
      <c r="G62" s="196"/>
      <c r="H62" s="196"/>
      <c r="I62" s="196"/>
      <c r="J62" s="196"/>
      <c r="K62" s="198"/>
      <c r="L62" s="261"/>
      <c r="M62" s="261"/>
      <c r="N62" s="189"/>
      <c r="O62" s="189"/>
    </row>
    <row r="63" spans="2:18" ht="18.75">
      <c r="B63" s="470" t="s">
        <v>3037</v>
      </c>
      <c r="C63" s="470"/>
      <c r="D63" s="470"/>
      <c r="E63" s="470"/>
      <c r="F63" s="470"/>
      <c r="G63" s="470"/>
      <c r="H63" s="470"/>
      <c r="I63" s="470"/>
      <c r="J63" s="470"/>
      <c r="K63" s="470"/>
      <c r="L63" s="261"/>
      <c r="M63" s="261"/>
      <c r="N63" s="189"/>
      <c r="O63" s="189"/>
    </row>
    <row r="64" spans="2:18" ht="19.5" customHeight="1" thickBot="1">
      <c r="B64" s="528" t="s">
        <v>3038</v>
      </c>
      <c r="C64" s="528"/>
      <c r="D64" s="528"/>
      <c r="E64" s="196"/>
      <c r="F64" s="196"/>
      <c r="G64" s="196"/>
      <c r="H64" s="196"/>
      <c r="I64" s="196"/>
      <c r="J64" s="196"/>
      <c r="K64" s="198"/>
      <c r="L64" s="261"/>
      <c r="M64" s="261"/>
      <c r="N64" s="189"/>
      <c r="O64" s="189"/>
    </row>
    <row r="65" spans="2:16" ht="15" customHeight="1">
      <c r="B65" s="515" t="s">
        <v>493</v>
      </c>
      <c r="C65" s="518" t="s">
        <v>494</v>
      </c>
      <c r="D65" s="521" t="s">
        <v>0</v>
      </c>
      <c r="E65" s="529" t="s">
        <v>422</v>
      </c>
      <c r="F65" s="240" t="s">
        <v>1</v>
      </c>
      <c r="G65" s="240" t="s">
        <v>2</v>
      </c>
      <c r="H65" s="240" t="s">
        <v>3</v>
      </c>
      <c r="I65" s="521" t="s">
        <v>495</v>
      </c>
      <c r="J65" s="521" t="s">
        <v>496</v>
      </c>
      <c r="K65" s="507" t="s">
        <v>490</v>
      </c>
      <c r="L65" s="261"/>
      <c r="M65" s="261"/>
      <c r="N65" s="189"/>
      <c r="O65" s="189"/>
    </row>
    <row r="66" spans="2:16">
      <c r="B66" s="516"/>
      <c r="C66" s="519"/>
      <c r="D66" s="522"/>
      <c r="E66" s="524"/>
      <c r="F66" s="241" t="s">
        <v>487</v>
      </c>
      <c r="G66" s="241" t="s">
        <v>488</v>
      </c>
      <c r="H66" s="241" t="s">
        <v>489</v>
      </c>
      <c r="I66" s="525"/>
      <c r="J66" s="526"/>
      <c r="K66" s="508"/>
      <c r="L66" s="261"/>
      <c r="M66" s="261"/>
      <c r="N66" s="189"/>
      <c r="O66" s="189"/>
    </row>
    <row r="67" spans="2:16" ht="15.75" thickBot="1">
      <c r="B67" s="517"/>
      <c r="C67" s="520"/>
      <c r="D67" s="118" t="s">
        <v>4</v>
      </c>
      <c r="E67" s="118" t="s">
        <v>5</v>
      </c>
      <c r="F67" s="509" t="s">
        <v>6</v>
      </c>
      <c r="G67" s="510"/>
      <c r="H67" s="511"/>
      <c r="I67" s="118" t="s">
        <v>7</v>
      </c>
      <c r="J67" s="118" t="s">
        <v>497</v>
      </c>
      <c r="K67" s="119" t="s">
        <v>420</v>
      </c>
      <c r="L67" s="261"/>
      <c r="M67" s="261"/>
      <c r="N67" s="189"/>
      <c r="O67" s="189"/>
    </row>
    <row r="68" spans="2:16" ht="15.75" customHeight="1">
      <c r="B68" s="11">
        <v>1</v>
      </c>
      <c r="C68" s="54" t="s">
        <v>39</v>
      </c>
      <c r="D68" s="512">
        <v>12</v>
      </c>
      <c r="E68" s="245">
        <v>57.1</v>
      </c>
      <c r="F68" s="245">
        <v>222</v>
      </c>
      <c r="G68" s="245">
        <v>277</v>
      </c>
      <c r="H68" s="245">
        <v>106</v>
      </c>
      <c r="I68" s="245">
        <v>17.3</v>
      </c>
      <c r="J68" s="245">
        <v>1</v>
      </c>
      <c r="K68" s="43">
        <f>VLOOKUP(C68,zbiorczo[],2,0)</f>
        <v>1064</v>
      </c>
      <c r="L68" s="261"/>
      <c r="M68" s="261"/>
      <c r="N68" s="189"/>
      <c r="O68" s="189"/>
      <c r="P68" s="168"/>
    </row>
    <row r="69" spans="2:16" ht="15.75" customHeight="1">
      <c r="B69" s="3">
        <v>2</v>
      </c>
      <c r="C69" s="51" t="s">
        <v>40</v>
      </c>
      <c r="D69" s="513"/>
      <c r="E69" s="246">
        <v>72.7</v>
      </c>
      <c r="F69" s="246">
        <v>187</v>
      </c>
      <c r="G69" s="246">
        <v>564</v>
      </c>
      <c r="H69" s="246">
        <v>114</v>
      </c>
      <c r="I69" s="246">
        <v>26</v>
      </c>
      <c r="J69" s="246">
        <v>1</v>
      </c>
      <c r="K69" s="13">
        <f>VLOOKUP(C69,zbiorczo[],2,0)</f>
        <v>1408</v>
      </c>
      <c r="L69" s="261"/>
      <c r="M69" s="261"/>
      <c r="N69" s="189"/>
      <c r="O69" s="189"/>
      <c r="P69" s="168"/>
    </row>
    <row r="70" spans="2:16">
      <c r="B70" s="3">
        <v>3</v>
      </c>
      <c r="C70" s="51" t="s">
        <v>41</v>
      </c>
      <c r="D70" s="513"/>
      <c r="E70" s="246">
        <v>103.8</v>
      </c>
      <c r="F70" s="246">
        <v>235</v>
      </c>
      <c r="G70" s="246">
        <v>507</v>
      </c>
      <c r="H70" s="246">
        <v>106</v>
      </c>
      <c r="I70" s="246">
        <v>30.8</v>
      </c>
      <c r="J70" s="246">
        <v>1</v>
      </c>
      <c r="K70" s="13">
        <f>VLOOKUP(C70,zbiorczo[],2,0)</f>
        <v>1650</v>
      </c>
      <c r="L70" s="261"/>
      <c r="M70" s="261"/>
      <c r="N70" s="189"/>
      <c r="O70" s="189"/>
      <c r="P70" s="168"/>
    </row>
    <row r="71" spans="2:16">
      <c r="B71" s="3">
        <v>4</v>
      </c>
      <c r="C71" s="51" t="s">
        <v>42</v>
      </c>
      <c r="D71" s="513"/>
      <c r="E71" s="246">
        <v>129.69999999999999</v>
      </c>
      <c r="F71" s="246">
        <v>288</v>
      </c>
      <c r="G71" s="246">
        <v>550</v>
      </c>
      <c r="H71" s="246">
        <v>110</v>
      </c>
      <c r="I71" s="246">
        <v>39</v>
      </c>
      <c r="J71" s="246">
        <v>1</v>
      </c>
      <c r="K71" s="13">
        <f>VLOOKUP(C71,zbiorczo[],2,0)</f>
        <v>2177</v>
      </c>
      <c r="L71" s="261"/>
      <c r="M71" s="261"/>
      <c r="N71" s="189"/>
      <c r="O71" s="189"/>
      <c r="P71" s="168"/>
    </row>
    <row r="72" spans="2:16" ht="15.75" customHeight="1">
      <c r="B72" s="3">
        <v>5</v>
      </c>
      <c r="C72" s="51" t="s">
        <v>43</v>
      </c>
      <c r="D72" s="513"/>
      <c r="E72" s="246">
        <v>150</v>
      </c>
      <c r="F72" s="246">
        <v>288</v>
      </c>
      <c r="G72" s="246">
        <v>550</v>
      </c>
      <c r="H72" s="246">
        <v>110</v>
      </c>
      <c r="I72" s="246">
        <v>47.5</v>
      </c>
      <c r="J72" s="246">
        <v>1</v>
      </c>
      <c r="K72" s="13">
        <f>VLOOKUP(C72,zbiorczo[],2,0)</f>
        <v>2381</v>
      </c>
      <c r="L72" s="261"/>
      <c r="M72" s="261"/>
      <c r="N72" s="189"/>
      <c r="O72" s="189"/>
      <c r="P72" s="168"/>
    </row>
    <row r="73" spans="2:16">
      <c r="B73" s="262"/>
      <c r="C73" s="262"/>
      <c r="D73" s="262"/>
      <c r="E73" s="262"/>
      <c r="F73" s="262"/>
      <c r="G73" s="262"/>
      <c r="H73" s="262"/>
      <c r="I73" s="262"/>
      <c r="J73" s="262"/>
      <c r="K73" s="266"/>
      <c r="L73" s="267"/>
      <c r="M73" s="267"/>
    </row>
    <row r="74" spans="2:16" ht="15.75">
      <c r="B74" s="196"/>
      <c r="C74" s="196"/>
      <c r="D74" s="197"/>
      <c r="E74" s="196"/>
      <c r="F74" s="196"/>
      <c r="G74" s="196"/>
      <c r="H74" s="196"/>
      <c r="I74" s="196"/>
      <c r="J74" s="196"/>
      <c r="K74" s="198"/>
      <c r="L74" s="222"/>
      <c r="M74" s="222"/>
    </row>
    <row r="75" spans="2:16" ht="18.75">
      <c r="B75" s="470" t="s">
        <v>3039</v>
      </c>
      <c r="C75" s="470"/>
      <c r="D75" s="470"/>
      <c r="E75" s="470"/>
      <c r="F75" s="470"/>
      <c r="G75" s="470"/>
      <c r="H75" s="470"/>
      <c r="I75" s="470"/>
      <c r="J75" s="470"/>
      <c r="K75" s="470"/>
      <c r="L75" s="212"/>
      <c r="M75" s="212"/>
    </row>
    <row r="76" spans="2:16" ht="19.5" customHeight="1" thickBot="1">
      <c r="B76" s="527"/>
      <c r="C76" s="527"/>
      <c r="D76" s="527"/>
      <c r="E76" s="196"/>
      <c r="F76" s="196"/>
      <c r="G76" s="196"/>
      <c r="H76" s="196"/>
      <c r="I76" s="196"/>
      <c r="J76" s="196"/>
      <c r="K76" s="198"/>
      <c r="L76" s="222"/>
      <c r="M76" s="222"/>
    </row>
    <row r="77" spans="2:16" ht="15" customHeight="1">
      <c r="B77" s="515" t="s">
        <v>493</v>
      </c>
      <c r="C77" s="518" t="s">
        <v>494</v>
      </c>
      <c r="D77" s="521" t="s">
        <v>0</v>
      </c>
      <c r="E77" s="523" t="s">
        <v>422</v>
      </c>
      <c r="F77" s="240" t="s">
        <v>1</v>
      </c>
      <c r="G77" s="240" t="s">
        <v>2</v>
      </c>
      <c r="H77" s="240" t="s">
        <v>3</v>
      </c>
      <c r="I77" s="521" t="s">
        <v>495</v>
      </c>
      <c r="J77" s="521" t="s">
        <v>496</v>
      </c>
      <c r="K77" s="507" t="s">
        <v>490</v>
      </c>
      <c r="L77" s="260"/>
      <c r="M77" s="260"/>
    </row>
    <row r="78" spans="2:16">
      <c r="B78" s="516"/>
      <c r="C78" s="519"/>
      <c r="D78" s="522"/>
      <c r="E78" s="524"/>
      <c r="F78" s="241" t="s">
        <v>487</v>
      </c>
      <c r="G78" s="241" t="s">
        <v>488</v>
      </c>
      <c r="H78" s="241" t="s">
        <v>489</v>
      </c>
      <c r="I78" s="525"/>
      <c r="J78" s="526"/>
      <c r="K78" s="508"/>
      <c r="L78" s="260"/>
      <c r="M78" s="260"/>
    </row>
    <row r="79" spans="2:16" ht="15.75" thickBot="1">
      <c r="B79" s="517"/>
      <c r="C79" s="520"/>
      <c r="D79" s="118" t="s">
        <v>4</v>
      </c>
      <c r="E79" s="118" t="s">
        <v>5</v>
      </c>
      <c r="F79" s="509" t="s">
        <v>6</v>
      </c>
      <c r="G79" s="510"/>
      <c r="H79" s="511"/>
      <c r="I79" s="118" t="s">
        <v>7</v>
      </c>
      <c r="J79" s="118" t="s">
        <v>497</v>
      </c>
      <c r="K79" s="119" t="s">
        <v>420</v>
      </c>
      <c r="L79" s="260"/>
      <c r="M79" s="260"/>
    </row>
    <row r="80" spans="2:16">
      <c r="B80" s="11">
        <v>1</v>
      </c>
      <c r="C80" s="54" t="s">
        <v>44</v>
      </c>
      <c r="D80" s="512">
        <v>2</v>
      </c>
      <c r="E80" s="245">
        <v>100</v>
      </c>
      <c r="F80" s="245">
        <v>212</v>
      </c>
      <c r="G80" s="245">
        <v>170</v>
      </c>
      <c r="H80" s="245">
        <v>72</v>
      </c>
      <c r="I80" s="245">
        <v>6</v>
      </c>
      <c r="J80" s="245">
        <v>1</v>
      </c>
      <c r="K80" s="200" t="s">
        <v>416</v>
      </c>
      <c r="L80" s="218"/>
      <c r="M80" s="218"/>
      <c r="N80" s="199"/>
    </row>
    <row r="81" spans="2:13">
      <c r="B81" s="3">
        <v>2</v>
      </c>
      <c r="C81" s="51" t="s">
        <v>45</v>
      </c>
      <c r="D81" s="513"/>
      <c r="E81" s="246">
        <v>200</v>
      </c>
      <c r="F81" s="246">
        <v>350</v>
      </c>
      <c r="G81" s="246">
        <v>170</v>
      </c>
      <c r="H81" s="246">
        <v>110</v>
      </c>
      <c r="I81" s="246">
        <v>12.9</v>
      </c>
      <c r="J81" s="246">
        <v>1</v>
      </c>
      <c r="K81" s="201" t="s">
        <v>416</v>
      </c>
      <c r="L81" s="218"/>
      <c r="M81" s="218"/>
    </row>
    <row r="82" spans="2:13">
      <c r="B82" s="3">
        <v>3</v>
      </c>
      <c r="C82" s="51" t="s">
        <v>46</v>
      </c>
      <c r="D82" s="513"/>
      <c r="E82" s="246">
        <v>300</v>
      </c>
      <c r="F82" s="246">
        <v>350</v>
      </c>
      <c r="G82" s="246">
        <v>170</v>
      </c>
      <c r="H82" s="246">
        <v>150</v>
      </c>
      <c r="I82" s="246">
        <v>17.7</v>
      </c>
      <c r="J82" s="246">
        <v>1</v>
      </c>
      <c r="K82" s="201" t="s">
        <v>416</v>
      </c>
      <c r="L82" s="218"/>
      <c r="M82" s="218"/>
    </row>
    <row r="83" spans="2:13">
      <c r="B83" s="3">
        <v>4</v>
      </c>
      <c r="C83" s="51" t="s">
        <v>47</v>
      </c>
      <c r="D83" s="513"/>
      <c r="E83" s="246">
        <v>400</v>
      </c>
      <c r="F83" s="246">
        <v>350</v>
      </c>
      <c r="G83" s="246">
        <v>210</v>
      </c>
      <c r="H83" s="246">
        <v>175</v>
      </c>
      <c r="I83" s="246">
        <v>24.3</v>
      </c>
      <c r="J83" s="246">
        <v>1</v>
      </c>
      <c r="K83" s="201" t="s">
        <v>416</v>
      </c>
      <c r="L83" s="218"/>
      <c r="M83" s="218"/>
    </row>
    <row r="84" spans="2:13">
      <c r="B84" s="3">
        <v>5</v>
      </c>
      <c r="C84" s="51" t="s">
        <v>48</v>
      </c>
      <c r="D84" s="513"/>
      <c r="E84" s="246">
        <v>500</v>
      </c>
      <c r="F84" s="246">
        <v>350</v>
      </c>
      <c r="G84" s="246">
        <v>240</v>
      </c>
      <c r="H84" s="246">
        <v>175</v>
      </c>
      <c r="I84" s="246">
        <v>29.3</v>
      </c>
      <c r="J84" s="246">
        <v>1</v>
      </c>
      <c r="K84" s="201" t="s">
        <v>416</v>
      </c>
      <c r="L84" s="218"/>
      <c r="M84" s="218"/>
    </row>
    <row r="85" spans="2:13">
      <c r="B85" s="3">
        <v>6</v>
      </c>
      <c r="C85" s="51" t="s">
        <v>49</v>
      </c>
      <c r="D85" s="513"/>
      <c r="E85" s="246">
        <v>600</v>
      </c>
      <c r="F85" s="246">
        <v>350</v>
      </c>
      <c r="G85" s="246">
        <v>300</v>
      </c>
      <c r="H85" s="246">
        <v>175</v>
      </c>
      <c r="I85" s="246">
        <v>35.700000000000003</v>
      </c>
      <c r="J85" s="246">
        <v>1</v>
      </c>
      <c r="K85" s="201" t="s">
        <v>416</v>
      </c>
      <c r="L85" s="218"/>
      <c r="M85" s="218"/>
    </row>
    <row r="86" spans="2:13">
      <c r="B86" s="3">
        <v>7</v>
      </c>
      <c r="C86" s="51" t="s">
        <v>50</v>
      </c>
      <c r="D86" s="513"/>
      <c r="E86" s="246">
        <v>800</v>
      </c>
      <c r="F86" s="246">
        <v>350</v>
      </c>
      <c r="G86" s="246">
        <v>410</v>
      </c>
      <c r="H86" s="246">
        <v>175</v>
      </c>
      <c r="I86" s="246">
        <v>47</v>
      </c>
      <c r="J86" s="246">
        <v>1</v>
      </c>
      <c r="K86" s="201" t="s">
        <v>416</v>
      </c>
      <c r="L86" s="218"/>
      <c r="M86" s="218"/>
    </row>
    <row r="87" spans="2:13">
      <c r="B87" s="3">
        <v>8</v>
      </c>
      <c r="C87" s="51" t="s">
        <v>51</v>
      </c>
      <c r="D87" s="513"/>
      <c r="E87" s="246">
        <v>1000</v>
      </c>
      <c r="F87" s="246">
        <v>350</v>
      </c>
      <c r="G87" s="246">
        <v>475</v>
      </c>
      <c r="H87" s="246">
        <v>175</v>
      </c>
      <c r="I87" s="246">
        <v>59</v>
      </c>
      <c r="J87" s="246">
        <v>1</v>
      </c>
      <c r="K87" s="201" t="s">
        <v>416</v>
      </c>
      <c r="L87" s="218"/>
      <c r="M87" s="218"/>
    </row>
    <row r="88" spans="2:13">
      <c r="B88" s="3">
        <v>9</v>
      </c>
      <c r="C88" s="51" t="s">
        <v>52</v>
      </c>
      <c r="D88" s="513"/>
      <c r="E88" s="246">
        <v>1600</v>
      </c>
      <c r="F88" s="246">
        <v>345</v>
      </c>
      <c r="G88" s="246">
        <v>476</v>
      </c>
      <c r="H88" s="246">
        <v>337</v>
      </c>
      <c r="I88" s="246">
        <v>125</v>
      </c>
      <c r="J88" s="246">
        <v>1</v>
      </c>
      <c r="K88" s="201" t="s">
        <v>416</v>
      </c>
      <c r="L88" s="218"/>
      <c r="M88" s="218"/>
    </row>
    <row r="89" spans="2:13">
      <c r="B89" s="3">
        <v>10</v>
      </c>
      <c r="C89" s="51" t="s">
        <v>53</v>
      </c>
      <c r="D89" s="513"/>
      <c r="E89" s="246">
        <v>2000</v>
      </c>
      <c r="F89" s="246">
        <v>349</v>
      </c>
      <c r="G89" s="246">
        <v>490</v>
      </c>
      <c r="H89" s="246">
        <v>350</v>
      </c>
      <c r="I89" s="246">
        <v>120.5</v>
      </c>
      <c r="J89" s="246">
        <v>1</v>
      </c>
      <c r="K89" s="201" t="s">
        <v>416</v>
      </c>
      <c r="L89" s="218"/>
      <c r="M89" s="218"/>
    </row>
    <row r="90" spans="2:13" ht="15.75" thickBot="1">
      <c r="B90" s="4">
        <v>11</v>
      </c>
      <c r="C90" s="52" t="s">
        <v>54</v>
      </c>
      <c r="D90" s="514"/>
      <c r="E90" s="247">
        <v>3000</v>
      </c>
      <c r="F90" s="247">
        <v>347</v>
      </c>
      <c r="G90" s="247">
        <v>709</v>
      </c>
      <c r="H90" s="247">
        <v>350</v>
      </c>
      <c r="I90" s="247">
        <v>180</v>
      </c>
      <c r="J90" s="247">
        <v>1</v>
      </c>
      <c r="K90" s="202" t="s">
        <v>416</v>
      </c>
      <c r="L90" s="218"/>
      <c r="M90" s="218"/>
    </row>
  </sheetData>
  <mergeCells count="55">
    <mergeCell ref="B1:K3"/>
    <mergeCell ref="G5:I5"/>
    <mergeCell ref="B7:K7"/>
    <mergeCell ref="B9:B11"/>
    <mergeCell ref="C9:C11"/>
    <mergeCell ref="D9:D10"/>
    <mergeCell ref="E9:E10"/>
    <mergeCell ref="I9:I10"/>
    <mergeCell ref="J9:J10"/>
    <mergeCell ref="K9:K10"/>
    <mergeCell ref="F11:H11"/>
    <mergeCell ref="D12:D16"/>
    <mergeCell ref="D17:D24"/>
    <mergeCell ref="B27:K27"/>
    <mergeCell ref="B29:B31"/>
    <mergeCell ref="C29:C31"/>
    <mergeCell ref="D29:D30"/>
    <mergeCell ref="E29:E30"/>
    <mergeCell ref="I29:I30"/>
    <mergeCell ref="J29:J30"/>
    <mergeCell ref="K29:K30"/>
    <mergeCell ref="F31:H31"/>
    <mergeCell ref="D32:D34"/>
    <mergeCell ref="B38:K38"/>
    <mergeCell ref="B40:B42"/>
    <mergeCell ref="C40:C42"/>
    <mergeCell ref="D40:D41"/>
    <mergeCell ref="E40:E41"/>
    <mergeCell ref="I40:I41"/>
    <mergeCell ref="J40:J41"/>
    <mergeCell ref="B76:D76"/>
    <mergeCell ref="K40:K41"/>
    <mergeCell ref="F42:H42"/>
    <mergeCell ref="D43:D60"/>
    <mergeCell ref="B63:K63"/>
    <mergeCell ref="B64:D64"/>
    <mergeCell ref="B65:B67"/>
    <mergeCell ref="C65:C67"/>
    <mergeCell ref="D65:D66"/>
    <mergeCell ref="E65:E66"/>
    <mergeCell ref="I65:I66"/>
    <mergeCell ref="J65:J66"/>
    <mergeCell ref="K65:K66"/>
    <mergeCell ref="F67:H67"/>
    <mergeCell ref="D68:D72"/>
    <mergeCell ref="B75:K75"/>
    <mergeCell ref="K77:K78"/>
    <mergeCell ref="F79:H79"/>
    <mergeCell ref="D80:D90"/>
    <mergeCell ref="B77:B79"/>
    <mergeCell ref="C77:C79"/>
    <mergeCell ref="D77:D78"/>
    <mergeCell ref="E77:E78"/>
    <mergeCell ref="I77:I78"/>
    <mergeCell ref="J77:J78"/>
  </mergeCells>
  <hyperlinks>
    <hyperlink ref="K80" r:id="rId1" display="(" xr:uid="{00000000-0004-0000-0400-000000000000}"/>
    <hyperlink ref="K80:N80" r:id="rId2" display="*" xr:uid="{00000000-0004-0000-0400-000001000000}"/>
    <hyperlink ref="K81" r:id="rId3" display="(" xr:uid="{00000000-0004-0000-0400-000002000000}"/>
    <hyperlink ref="K82" r:id="rId4" display="(" xr:uid="{00000000-0004-0000-0400-000003000000}"/>
    <hyperlink ref="K83" r:id="rId5" display="(" xr:uid="{00000000-0004-0000-0400-000004000000}"/>
    <hyperlink ref="K90" r:id="rId6" display="(" xr:uid="{00000000-0004-0000-0400-000005000000}"/>
    <hyperlink ref="K89" r:id="rId7" display="(" xr:uid="{00000000-0004-0000-0400-000006000000}"/>
    <hyperlink ref="K88" r:id="rId8" display="(" xr:uid="{00000000-0004-0000-0400-000007000000}"/>
    <hyperlink ref="K87" r:id="rId9" display="(" xr:uid="{00000000-0004-0000-0400-000008000000}"/>
    <hyperlink ref="K86" r:id="rId10" display="(" xr:uid="{00000000-0004-0000-0400-000009000000}"/>
    <hyperlink ref="K85" r:id="rId11" display="(" xr:uid="{00000000-0004-0000-0400-00000A000000}"/>
    <hyperlink ref="K84" r:id="rId12" display="(" xr:uid="{00000000-0004-0000-0400-00000B000000}"/>
  </hyperlinks>
  <printOptions horizontalCentered="1"/>
  <pageMargins left="0.19685039370078741" right="0.19685039370078741" top="1.7716535433070868" bottom="0" header="0.31496062992125984" footer="0.39370078740157483"/>
  <pageSetup paperSize="9" orientation="portrait" r:id="rId13"/>
  <headerFooter scaleWithDoc="0">
    <oddHeader>&amp;L&amp;G</oddHeader>
    <oddFooter xml:space="preserve">&amp;C&amp;K01+048Podane ceny mogą ulec zmianie. Prices are subject to change without notice.
</oddFooter>
  </headerFooter>
  <rowBreaks count="2" manualBreakCount="2">
    <brk id="37" max="11" man="1"/>
    <brk id="74" max="11" man="1"/>
  </rowBreaks>
  <drawing r:id="rId14"/>
  <legacyDrawingHF r:id="rId1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-0.249977111117893"/>
  </sheetPr>
  <dimension ref="B2:P39"/>
  <sheetViews>
    <sheetView showGridLines="0" view="pageBreakPreview" zoomScaleNormal="100" zoomScaleSheetLayoutView="100" workbookViewId="0">
      <selection activeCell="B55" sqref="B55"/>
    </sheetView>
  </sheetViews>
  <sheetFormatPr defaultColWidth="9.140625" defaultRowHeight="15"/>
  <cols>
    <col min="1" max="1" width="5" style="2" customWidth="1"/>
    <col min="2" max="2" width="3.85546875" style="2" customWidth="1"/>
    <col min="3" max="3" width="12.42578125" style="2" customWidth="1"/>
    <col min="4" max="4" width="4.28515625" style="2" customWidth="1"/>
    <col min="5" max="5" width="5.85546875" style="2" customWidth="1"/>
    <col min="6" max="6" width="8.5703125" style="2" customWidth="1"/>
    <col min="7" max="7" width="7.28515625" style="2" customWidth="1"/>
    <col min="8" max="8" width="9" style="2" customWidth="1"/>
    <col min="9" max="9" width="11.5703125" style="2" customWidth="1"/>
    <col min="10" max="10" width="11" style="2" customWidth="1"/>
    <col min="11" max="11" width="7.5703125" style="2" customWidth="1"/>
    <col min="12" max="13" width="9.140625" style="2"/>
    <col min="14" max="14" width="9.28515625" style="2" customWidth="1"/>
    <col min="15" max="15" width="10.140625" style="2" bestFit="1" customWidth="1"/>
    <col min="16" max="16384" width="9.140625" style="2"/>
  </cols>
  <sheetData>
    <row r="2" spans="2:14" ht="15" customHeight="1">
      <c r="B2" s="475" t="s">
        <v>3040</v>
      </c>
      <c r="C2" s="475"/>
      <c r="D2" s="475"/>
      <c r="E2" s="475"/>
      <c r="F2" s="475"/>
      <c r="G2" s="475"/>
      <c r="H2" s="475"/>
      <c r="I2" s="475"/>
      <c r="J2" s="475"/>
      <c r="K2" s="475"/>
    </row>
    <row r="3" spans="2:14" ht="15" customHeight="1">
      <c r="B3" s="475"/>
      <c r="C3" s="475"/>
      <c r="D3" s="475"/>
      <c r="E3" s="475"/>
      <c r="F3" s="475"/>
      <c r="G3" s="475"/>
      <c r="H3" s="475"/>
      <c r="I3" s="475"/>
      <c r="J3" s="475"/>
      <c r="K3" s="475"/>
    </row>
    <row r="4" spans="2:14" ht="15" customHeight="1">
      <c r="B4" s="475"/>
      <c r="C4" s="475"/>
      <c r="D4" s="475"/>
      <c r="E4" s="475"/>
      <c r="F4" s="475"/>
      <c r="G4" s="475"/>
      <c r="H4" s="475"/>
      <c r="I4" s="475"/>
      <c r="J4" s="475"/>
      <c r="K4" s="475"/>
    </row>
    <row r="5" spans="2:14" ht="5.25" customHeight="1">
      <c r="D5" s="187"/>
      <c r="E5" s="187"/>
      <c r="F5" s="187"/>
      <c r="G5" s="187"/>
      <c r="H5" s="187"/>
      <c r="I5" s="187"/>
      <c r="J5" s="187"/>
    </row>
    <row r="6" spans="2:14" ht="24" customHeight="1">
      <c r="D6" s="187"/>
      <c r="E6" s="187"/>
      <c r="F6" s="187"/>
      <c r="G6" s="532"/>
      <c r="H6" s="532"/>
      <c r="I6" s="532"/>
      <c r="J6" s="187"/>
    </row>
    <row r="8" spans="2:14" ht="18.75">
      <c r="B8" s="470" t="s">
        <v>3041</v>
      </c>
      <c r="C8" s="470"/>
      <c r="D8" s="470"/>
      <c r="E8" s="470"/>
      <c r="F8" s="470"/>
      <c r="G8" s="470"/>
      <c r="H8" s="470"/>
      <c r="I8" s="470"/>
      <c r="J8" s="470"/>
      <c r="K8" s="470"/>
    </row>
    <row r="9" spans="2:14" ht="15.75" thickBot="1"/>
    <row r="10" spans="2:14" s="12" customFormat="1" ht="15.75" customHeight="1">
      <c r="B10" s="515" t="s">
        <v>493</v>
      </c>
      <c r="C10" s="518" t="s">
        <v>494</v>
      </c>
      <c r="D10" s="521" t="s">
        <v>0</v>
      </c>
      <c r="E10" s="529" t="s">
        <v>28</v>
      </c>
      <c r="F10" s="240" t="s">
        <v>1</v>
      </c>
      <c r="G10" s="240" t="s">
        <v>2</v>
      </c>
      <c r="H10" s="240" t="s">
        <v>3</v>
      </c>
      <c r="I10" s="521" t="s">
        <v>495</v>
      </c>
      <c r="J10" s="521" t="s">
        <v>496</v>
      </c>
      <c r="K10" s="507" t="s">
        <v>490</v>
      </c>
    </row>
    <row r="11" spans="2:14" s="12" customFormat="1">
      <c r="B11" s="516"/>
      <c r="C11" s="519"/>
      <c r="D11" s="522"/>
      <c r="E11" s="524"/>
      <c r="F11" s="241" t="s">
        <v>487</v>
      </c>
      <c r="G11" s="241" t="s">
        <v>488</v>
      </c>
      <c r="H11" s="241" t="s">
        <v>489</v>
      </c>
      <c r="I11" s="525"/>
      <c r="J11" s="526"/>
      <c r="K11" s="508"/>
    </row>
    <row r="12" spans="2:14" s="12" customFormat="1" ht="15.75" thickBot="1">
      <c r="B12" s="517"/>
      <c r="C12" s="520"/>
      <c r="D12" s="118" t="s">
        <v>4</v>
      </c>
      <c r="E12" s="118" t="s">
        <v>5</v>
      </c>
      <c r="F12" s="509" t="s">
        <v>6</v>
      </c>
      <c r="G12" s="510"/>
      <c r="H12" s="511"/>
      <c r="I12" s="118" t="s">
        <v>7</v>
      </c>
      <c r="J12" s="118" t="s">
        <v>3034</v>
      </c>
      <c r="K12" s="119" t="s">
        <v>420</v>
      </c>
      <c r="M12" s="167"/>
    </row>
    <row r="13" spans="2:14">
      <c r="B13" s="18">
        <v>1</v>
      </c>
      <c r="C13" s="268" t="s">
        <v>394</v>
      </c>
      <c r="D13" s="466">
        <v>12</v>
      </c>
      <c r="E13" s="269">
        <v>31</v>
      </c>
      <c r="F13" s="269">
        <v>167</v>
      </c>
      <c r="G13" s="269">
        <v>195</v>
      </c>
      <c r="H13" s="269">
        <v>130</v>
      </c>
      <c r="I13" s="269">
        <v>10.7</v>
      </c>
      <c r="J13" s="269">
        <v>1</v>
      </c>
      <c r="K13" s="415">
        <f>VLOOKUP(C13,zbiorczo[],2,0)</f>
        <v>623</v>
      </c>
      <c r="L13" s="188"/>
      <c r="M13" s="188"/>
      <c r="N13" s="166"/>
    </row>
    <row r="14" spans="2:14">
      <c r="B14" s="18">
        <v>2</v>
      </c>
      <c r="C14" s="268" t="s">
        <v>395</v>
      </c>
      <c r="D14" s="466"/>
      <c r="E14" s="269">
        <v>38</v>
      </c>
      <c r="F14" s="269">
        <v>170</v>
      </c>
      <c r="G14" s="269">
        <v>197</v>
      </c>
      <c r="H14" s="269">
        <v>165</v>
      </c>
      <c r="I14" s="269">
        <v>13.5</v>
      </c>
      <c r="J14" s="269">
        <v>1</v>
      </c>
      <c r="K14" s="415">
        <f>VLOOKUP(C14,zbiorczo[],2,0)</f>
        <v>880</v>
      </c>
      <c r="L14" s="188"/>
      <c r="M14" s="188"/>
      <c r="N14" s="166"/>
    </row>
    <row r="15" spans="2:14">
      <c r="B15" s="18">
        <v>3</v>
      </c>
      <c r="C15" s="268" t="s">
        <v>396</v>
      </c>
      <c r="D15" s="466"/>
      <c r="E15" s="269">
        <v>50</v>
      </c>
      <c r="F15" s="269">
        <v>211</v>
      </c>
      <c r="G15" s="269">
        <v>229</v>
      </c>
      <c r="H15" s="269">
        <v>138</v>
      </c>
      <c r="I15" s="269">
        <v>16.600000000000001</v>
      </c>
      <c r="J15" s="269">
        <v>1</v>
      </c>
      <c r="K15" s="415">
        <f>VLOOKUP(C15,zbiorczo[],2,0)</f>
        <v>981</v>
      </c>
      <c r="L15" s="188"/>
      <c r="M15" s="188"/>
      <c r="N15" s="166"/>
    </row>
    <row r="16" spans="2:14">
      <c r="B16" s="18">
        <v>4</v>
      </c>
      <c r="C16" s="268" t="s">
        <v>397</v>
      </c>
      <c r="D16" s="466"/>
      <c r="E16" s="269">
        <v>70</v>
      </c>
      <c r="F16" s="269">
        <v>214</v>
      </c>
      <c r="G16" s="269">
        <v>259</v>
      </c>
      <c r="H16" s="269">
        <v>168</v>
      </c>
      <c r="I16" s="269">
        <v>23</v>
      </c>
      <c r="J16" s="269">
        <v>1</v>
      </c>
      <c r="K16" s="415">
        <f>VLOOKUP(C16,zbiorczo[],2,0)</f>
        <v>1269</v>
      </c>
      <c r="L16" s="188"/>
      <c r="M16" s="188"/>
      <c r="N16" s="166"/>
    </row>
    <row r="17" spans="2:16">
      <c r="B17" s="18">
        <v>5</v>
      </c>
      <c r="C17" s="268" t="s">
        <v>398</v>
      </c>
      <c r="D17" s="466"/>
      <c r="E17" s="269">
        <v>100</v>
      </c>
      <c r="F17" s="269">
        <v>218</v>
      </c>
      <c r="G17" s="269">
        <v>330</v>
      </c>
      <c r="H17" s="269">
        <v>173</v>
      </c>
      <c r="I17" s="269">
        <v>31</v>
      </c>
      <c r="J17" s="269">
        <v>1</v>
      </c>
      <c r="K17" s="415">
        <f>VLOOKUP(C17,zbiorczo[],2,0)</f>
        <v>1806</v>
      </c>
      <c r="L17" s="188"/>
      <c r="M17" s="188"/>
      <c r="N17" s="166"/>
    </row>
    <row r="18" spans="2:16" s="170" customFormat="1">
      <c r="B18" s="179">
        <v>6</v>
      </c>
      <c r="C18" s="180" t="s">
        <v>431</v>
      </c>
      <c r="D18" s="530"/>
      <c r="E18" s="181">
        <v>135</v>
      </c>
      <c r="F18" s="181">
        <v>240</v>
      </c>
      <c r="G18" s="181">
        <v>485</v>
      </c>
      <c r="H18" s="181">
        <v>170</v>
      </c>
      <c r="I18" s="181">
        <v>44.2</v>
      </c>
      <c r="J18" s="181">
        <v>1</v>
      </c>
      <c r="K18" s="416">
        <f>VLOOKUP(C18,zbiorczo[],2,0)</f>
        <v>2242</v>
      </c>
      <c r="L18" s="188"/>
      <c r="M18" s="188"/>
      <c r="N18" s="168"/>
      <c r="O18" s="189"/>
      <c r="P18" s="168"/>
    </row>
    <row r="19" spans="2:16" ht="15.75" thickBot="1">
      <c r="B19" s="21">
        <v>7</v>
      </c>
      <c r="C19" s="270" t="s">
        <v>399</v>
      </c>
      <c r="D19" s="467"/>
      <c r="E19" s="271">
        <v>200</v>
      </c>
      <c r="F19" s="271">
        <v>224</v>
      </c>
      <c r="G19" s="271">
        <v>522</v>
      </c>
      <c r="H19" s="271">
        <v>240</v>
      </c>
      <c r="I19" s="271">
        <v>62.9</v>
      </c>
      <c r="J19" s="272">
        <v>1</v>
      </c>
      <c r="K19" s="417">
        <f>VLOOKUP(C19,zbiorczo[],2,0)</f>
        <v>3105</v>
      </c>
      <c r="L19" s="188"/>
      <c r="M19" s="188"/>
      <c r="N19" s="166"/>
    </row>
    <row r="21" spans="2:16" ht="18.75">
      <c r="B21" s="470" t="s">
        <v>3042</v>
      </c>
      <c r="C21" s="470"/>
      <c r="D21" s="470"/>
      <c r="E21" s="470"/>
      <c r="F21" s="470"/>
      <c r="G21" s="470"/>
      <c r="H21" s="470"/>
      <c r="I21" s="470"/>
      <c r="J21" s="470"/>
      <c r="K21" s="470"/>
    </row>
    <row r="22" spans="2:16" ht="15.75" thickBot="1"/>
    <row r="23" spans="2:16">
      <c r="B23" s="515" t="s">
        <v>493</v>
      </c>
      <c r="C23" s="518" t="s">
        <v>494</v>
      </c>
      <c r="D23" s="553" t="s">
        <v>0</v>
      </c>
      <c r="E23" s="553" t="s">
        <v>28</v>
      </c>
      <c r="F23" s="248" t="s">
        <v>1</v>
      </c>
      <c r="G23" s="248" t="s">
        <v>2</v>
      </c>
      <c r="H23" s="248" t="s">
        <v>3</v>
      </c>
      <c r="I23" s="521" t="s">
        <v>495</v>
      </c>
      <c r="J23" s="555" t="s">
        <v>490</v>
      </c>
      <c r="K23" s="556"/>
    </row>
    <row r="24" spans="2:16">
      <c r="B24" s="516"/>
      <c r="C24" s="519"/>
      <c r="D24" s="554"/>
      <c r="E24" s="537"/>
      <c r="F24" s="244" t="s">
        <v>487</v>
      </c>
      <c r="G24" s="244" t="s">
        <v>488</v>
      </c>
      <c r="H24" s="244" t="s">
        <v>489</v>
      </c>
      <c r="I24" s="525"/>
      <c r="J24" s="557"/>
      <c r="K24" s="558"/>
    </row>
    <row r="25" spans="2:16" ht="15.75" thickBot="1">
      <c r="B25" s="517"/>
      <c r="C25" s="520"/>
      <c r="D25" s="242" t="s">
        <v>4</v>
      </c>
      <c r="E25" s="242" t="s">
        <v>5</v>
      </c>
      <c r="F25" s="538" t="s">
        <v>6</v>
      </c>
      <c r="G25" s="538"/>
      <c r="H25" s="538"/>
      <c r="I25" s="242" t="s">
        <v>7</v>
      </c>
      <c r="J25" s="544" t="s">
        <v>420</v>
      </c>
      <c r="K25" s="545"/>
    </row>
    <row r="26" spans="2:16">
      <c r="B26" s="11">
        <v>1</v>
      </c>
      <c r="C26" s="54" t="s">
        <v>473</v>
      </c>
      <c r="D26" s="546">
        <v>2</v>
      </c>
      <c r="E26" s="245">
        <v>200</v>
      </c>
      <c r="F26" s="245">
        <v>390</v>
      </c>
      <c r="G26" s="245">
        <v>103</v>
      </c>
      <c r="H26" s="245">
        <v>206</v>
      </c>
      <c r="I26" s="31">
        <v>18.8</v>
      </c>
      <c r="J26" s="549" t="s">
        <v>416</v>
      </c>
      <c r="K26" s="550"/>
    </row>
    <row r="27" spans="2:16">
      <c r="B27" s="3">
        <v>2</v>
      </c>
      <c r="C27" s="51" t="s">
        <v>474</v>
      </c>
      <c r="D27" s="547"/>
      <c r="E27" s="246">
        <v>250</v>
      </c>
      <c r="F27" s="246">
        <v>390</v>
      </c>
      <c r="G27" s="246">
        <v>124</v>
      </c>
      <c r="H27" s="246">
        <v>206</v>
      </c>
      <c r="I27" s="32">
        <v>23.1</v>
      </c>
      <c r="J27" s="551" t="s">
        <v>416</v>
      </c>
      <c r="K27" s="552"/>
    </row>
    <row r="28" spans="2:16">
      <c r="B28" s="3">
        <v>3</v>
      </c>
      <c r="C28" s="51" t="s">
        <v>475</v>
      </c>
      <c r="D28" s="547"/>
      <c r="E28" s="246">
        <v>300</v>
      </c>
      <c r="F28" s="246">
        <v>390</v>
      </c>
      <c r="G28" s="246">
        <v>145</v>
      </c>
      <c r="H28" s="246">
        <v>206</v>
      </c>
      <c r="I28" s="32">
        <v>27.1</v>
      </c>
      <c r="J28" s="551" t="s">
        <v>416</v>
      </c>
      <c r="K28" s="552"/>
    </row>
    <row r="29" spans="2:16">
      <c r="B29" s="3">
        <v>4</v>
      </c>
      <c r="C29" s="51" t="s">
        <v>476</v>
      </c>
      <c r="D29" s="547"/>
      <c r="E29" s="246">
        <v>350</v>
      </c>
      <c r="F29" s="246">
        <v>506</v>
      </c>
      <c r="G29" s="246">
        <v>124</v>
      </c>
      <c r="H29" s="246">
        <v>206</v>
      </c>
      <c r="I29" s="32">
        <v>29</v>
      </c>
      <c r="J29" s="551" t="s">
        <v>416</v>
      </c>
      <c r="K29" s="552"/>
    </row>
    <row r="30" spans="2:16">
      <c r="B30" s="3">
        <v>5</v>
      </c>
      <c r="C30" s="51" t="s">
        <v>477</v>
      </c>
      <c r="D30" s="547"/>
      <c r="E30" s="246">
        <v>420</v>
      </c>
      <c r="F30" s="246">
        <v>506</v>
      </c>
      <c r="G30" s="246">
        <v>145</v>
      </c>
      <c r="H30" s="246">
        <v>206</v>
      </c>
      <c r="I30" s="32">
        <v>34.5</v>
      </c>
      <c r="J30" s="551" t="s">
        <v>416</v>
      </c>
      <c r="K30" s="552"/>
    </row>
    <row r="31" spans="2:16">
      <c r="B31" s="3">
        <v>6</v>
      </c>
      <c r="C31" s="51" t="s">
        <v>478</v>
      </c>
      <c r="D31" s="547"/>
      <c r="E31" s="246">
        <v>490</v>
      </c>
      <c r="F31" s="246">
        <v>506</v>
      </c>
      <c r="G31" s="246">
        <v>166</v>
      </c>
      <c r="H31" s="246">
        <v>206</v>
      </c>
      <c r="I31" s="32">
        <v>39</v>
      </c>
      <c r="J31" s="551" t="s">
        <v>416</v>
      </c>
      <c r="K31" s="552"/>
    </row>
    <row r="32" spans="2:16">
      <c r="B32" s="3">
        <v>7</v>
      </c>
      <c r="C32" s="51" t="s">
        <v>479</v>
      </c>
      <c r="D32" s="547"/>
      <c r="E32" s="246">
        <v>600</v>
      </c>
      <c r="F32" s="246">
        <v>681</v>
      </c>
      <c r="G32" s="246">
        <v>145</v>
      </c>
      <c r="H32" s="246">
        <v>206</v>
      </c>
      <c r="I32" s="32">
        <v>46</v>
      </c>
      <c r="J32" s="551" t="s">
        <v>416</v>
      </c>
      <c r="K32" s="552"/>
    </row>
    <row r="33" spans="2:11">
      <c r="B33" s="3">
        <v>8</v>
      </c>
      <c r="C33" s="51" t="s">
        <v>480</v>
      </c>
      <c r="D33" s="547"/>
      <c r="E33" s="246">
        <v>800</v>
      </c>
      <c r="F33" s="246">
        <v>681</v>
      </c>
      <c r="G33" s="246">
        <v>191</v>
      </c>
      <c r="H33" s="246">
        <v>210</v>
      </c>
      <c r="I33" s="32">
        <v>65.099999999999994</v>
      </c>
      <c r="J33" s="551" t="s">
        <v>416</v>
      </c>
      <c r="K33" s="552"/>
    </row>
    <row r="34" spans="2:11">
      <c r="B34" s="3">
        <v>9</v>
      </c>
      <c r="C34" s="51" t="s">
        <v>481</v>
      </c>
      <c r="D34" s="547"/>
      <c r="E34" s="246">
        <v>1000</v>
      </c>
      <c r="F34" s="246">
        <v>681</v>
      </c>
      <c r="G34" s="246">
        <v>233</v>
      </c>
      <c r="H34" s="246">
        <v>210</v>
      </c>
      <c r="I34" s="32">
        <v>78.5</v>
      </c>
      <c r="J34" s="551" t="s">
        <v>416</v>
      </c>
      <c r="K34" s="552"/>
    </row>
    <row r="35" spans="2:11">
      <c r="B35" s="3">
        <v>10</v>
      </c>
      <c r="C35" s="51" t="s">
        <v>482</v>
      </c>
      <c r="D35" s="547"/>
      <c r="E35" s="246">
        <v>1200</v>
      </c>
      <c r="F35" s="246">
        <v>681</v>
      </c>
      <c r="G35" s="246">
        <v>275</v>
      </c>
      <c r="H35" s="246">
        <v>210</v>
      </c>
      <c r="I35" s="32">
        <v>93</v>
      </c>
      <c r="J35" s="551" t="s">
        <v>416</v>
      </c>
      <c r="K35" s="552"/>
    </row>
    <row r="36" spans="2:11">
      <c r="B36" s="3">
        <v>11</v>
      </c>
      <c r="C36" s="51" t="s">
        <v>483</v>
      </c>
      <c r="D36" s="547"/>
      <c r="E36" s="246">
        <v>1500</v>
      </c>
      <c r="F36" s="246">
        <v>831</v>
      </c>
      <c r="G36" s="246">
        <v>275</v>
      </c>
      <c r="H36" s="246">
        <v>210</v>
      </c>
      <c r="I36" s="32">
        <v>115</v>
      </c>
      <c r="J36" s="551" t="s">
        <v>416</v>
      </c>
      <c r="K36" s="552"/>
    </row>
    <row r="37" spans="2:11">
      <c r="B37" s="3">
        <v>12</v>
      </c>
      <c r="C37" s="51" t="s">
        <v>484</v>
      </c>
      <c r="D37" s="547"/>
      <c r="E37" s="246">
        <v>2000</v>
      </c>
      <c r="F37" s="246">
        <v>807</v>
      </c>
      <c r="G37" s="246">
        <v>399</v>
      </c>
      <c r="H37" s="246">
        <v>214</v>
      </c>
      <c r="I37" s="32">
        <v>155</v>
      </c>
      <c r="J37" s="551" t="s">
        <v>416</v>
      </c>
      <c r="K37" s="552"/>
    </row>
    <row r="38" spans="2:11">
      <c r="B38" s="3">
        <v>13</v>
      </c>
      <c r="C38" s="51" t="s">
        <v>485</v>
      </c>
      <c r="D38" s="547"/>
      <c r="E38" s="246">
        <v>2500</v>
      </c>
      <c r="F38" s="246">
        <v>807</v>
      </c>
      <c r="G38" s="246">
        <v>487</v>
      </c>
      <c r="H38" s="246">
        <v>212</v>
      </c>
      <c r="I38" s="32">
        <v>196</v>
      </c>
      <c r="J38" s="551" t="s">
        <v>416</v>
      </c>
      <c r="K38" s="552"/>
    </row>
    <row r="39" spans="2:11" ht="15.75" thickBot="1">
      <c r="B39" s="4">
        <v>14</v>
      </c>
      <c r="C39" s="52" t="s">
        <v>486</v>
      </c>
      <c r="D39" s="548"/>
      <c r="E39" s="247">
        <v>3000</v>
      </c>
      <c r="F39" s="247">
        <v>807</v>
      </c>
      <c r="G39" s="247">
        <v>576</v>
      </c>
      <c r="H39" s="247">
        <v>212</v>
      </c>
      <c r="I39" s="33">
        <v>232</v>
      </c>
      <c r="J39" s="542" t="s">
        <v>416</v>
      </c>
      <c r="K39" s="543"/>
    </row>
  </sheetData>
  <mergeCells count="36">
    <mergeCell ref="B2:K4"/>
    <mergeCell ref="G6:I6"/>
    <mergeCell ref="B8:K8"/>
    <mergeCell ref="B10:B12"/>
    <mergeCell ref="C10:C12"/>
    <mergeCell ref="D10:D11"/>
    <mergeCell ref="E10:E11"/>
    <mergeCell ref="I10:I11"/>
    <mergeCell ref="J10:J11"/>
    <mergeCell ref="K10:K11"/>
    <mergeCell ref="F12:H12"/>
    <mergeCell ref="D13:D19"/>
    <mergeCell ref="B21:K21"/>
    <mergeCell ref="B23:B25"/>
    <mergeCell ref="C23:C25"/>
    <mergeCell ref="D23:D24"/>
    <mergeCell ref="E23:E24"/>
    <mergeCell ref="I23:I24"/>
    <mergeCell ref="J23:K24"/>
    <mergeCell ref="F25:H25"/>
    <mergeCell ref="J39:K39"/>
    <mergeCell ref="J25:K25"/>
    <mergeCell ref="D26:D39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</mergeCells>
  <hyperlinks>
    <hyperlink ref="J26" r:id="rId1" display="(" xr:uid="{00000000-0004-0000-0500-000000000000}"/>
    <hyperlink ref="J26:K26" r:id="rId2" display="*" xr:uid="{00000000-0004-0000-0500-000001000000}"/>
    <hyperlink ref="J27" r:id="rId3" display="(" xr:uid="{00000000-0004-0000-0500-000002000000}"/>
    <hyperlink ref="J27:K27" r:id="rId4" display="*" xr:uid="{00000000-0004-0000-0500-000003000000}"/>
    <hyperlink ref="J28" r:id="rId5" display="(" xr:uid="{00000000-0004-0000-0500-000004000000}"/>
    <hyperlink ref="J28:K28" r:id="rId6" display="*" xr:uid="{00000000-0004-0000-0500-000005000000}"/>
    <hyperlink ref="J29" r:id="rId7" display="(" xr:uid="{00000000-0004-0000-0500-000006000000}"/>
    <hyperlink ref="J29:K29" r:id="rId8" display="*" xr:uid="{00000000-0004-0000-0500-000007000000}"/>
    <hyperlink ref="J30" r:id="rId9" display="(" xr:uid="{00000000-0004-0000-0500-000008000000}"/>
    <hyperlink ref="J30:K30" r:id="rId10" display="*" xr:uid="{00000000-0004-0000-0500-000009000000}"/>
    <hyperlink ref="J31" r:id="rId11" display="(" xr:uid="{00000000-0004-0000-0500-00000A000000}"/>
    <hyperlink ref="J31:K31" r:id="rId12" display="*" xr:uid="{00000000-0004-0000-0500-00000B000000}"/>
    <hyperlink ref="J32" r:id="rId13" display="(" xr:uid="{00000000-0004-0000-0500-00000C000000}"/>
    <hyperlink ref="J32:K32" r:id="rId14" display="*" xr:uid="{00000000-0004-0000-0500-00000D000000}"/>
    <hyperlink ref="J33" r:id="rId15" display="(" xr:uid="{00000000-0004-0000-0500-00000E000000}"/>
    <hyperlink ref="J33:K33" r:id="rId16" display="*" xr:uid="{00000000-0004-0000-0500-00000F000000}"/>
    <hyperlink ref="J34" r:id="rId17" display="(" xr:uid="{00000000-0004-0000-0500-000010000000}"/>
    <hyperlink ref="J34:K34" r:id="rId18" display="*" xr:uid="{00000000-0004-0000-0500-000011000000}"/>
    <hyperlink ref="J35" r:id="rId19" display="(" xr:uid="{00000000-0004-0000-0500-000012000000}"/>
    <hyperlink ref="J35:K35" r:id="rId20" display="*" xr:uid="{00000000-0004-0000-0500-000013000000}"/>
    <hyperlink ref="J36" r:id="rId21" display="(" xr:uid="{00000000-0004-0000-0500-000014000000}"/>
    <hyperlink ref="J36:K36" r:id="rId22" display="*" xr:uid="{00000000-0004-0000-0500-000015000000}"/>
    <hyperlink ref="J37" r:id="rId23" display="(" xr:uid="{00000000-0004-0000-0500-000016000000}"/>
    <hyperlink ref="J37:K37" r:id="rId24" display="*" xr:uid="{00000000-0004-0000-0500-000017000000}"/>
    <hyperlink ref="J38" r:id="rId25" display="(" xr:uid="{00000000-0004-0000-0500-000018000000}"/>
    <hyperlink ref="J38:K38" r:id="rId26" display="*" xr:uid="{00000000-0004-0000-0500-000019000000}"/>
    <hyperlink ref="J39" r:id="rId27" display="(" xr:uid="{00000000-0004-0000-0500-00001A000000}"/>
    <hyperlink ref="J39:K39" r:id="rId28" display="*" xr:uid="{00000000-0004-0000-0500-00001B000000}"/>
  </hyperlinks>
  <printOptions horizontalCentered="1"/>
  <pageMargins left="0.19685039370078741" right="0.19685039370078741" top="1.7322834645669292" bottom="0.39370078740157483" header="0.31496062992125984" footer="0.39370078740157483"/>
  <pageSetup paperSize="9" orientation="portrait" r:id="rId29"/>
  <headerFooter scaleWithDoc="0">
    <oddHeader>&amp;L&amp;G</oddHeader>
    <oddFooter xml:space="preserve">&amp;C&amp;K01+049Podane ceny mogą ulec zmianie. Prices are subject to change without notice.
</oddFooter>
  </headerFooter>
  <drawing r:id="rId30"/>
  <legacyDrawingHF r:id="rId3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B2:O29"/>
  <sheetViews>
    <sheetView showGridLines="0" view="pageBreakPreview" zoomScaleNormal="100" zoomScaleSheetLayoutView="100" workbookViewId="0">
      <selection activeCell="K15" sqref="K15"/>
    </sheetView>
  </sheetViews>
  <sheetFormatPr defaultColWidth="9.140625" defaultRowHeight="15"/>
  <cols>
    <col min="1" max="1" width="5.140625" style="2" customWidth="1"/>
    <col min="2" max="2" width="4" style="2" customWidth="1"/>
    <col min="3" max="3" width="11.140625" style="2" customWidth="1"/>
    <col min="4" max="4" width="5.42578125" style="2" customWidth="1"/>
    <col min="5" max="5" width="6.5703125" style="2" customWidth="1"/>
    <col min="6" max="6" width="9" style="2" customWidth="1"/>
    <col min="7" max="7" width="7.42578125" style="2" customWidth="1"/>
    <col min="8" max="8" width="9.28515625" style="2" customWidth="1"/>
    <col min="9" max="9" width="11" style="2" customWidth="1"/>
    <col min="10" max="10" width="11.140625" style="2" customWidth="1"/>
    <col min="11" max="11" width="9" style="12" bestFit="1" customWidth="1"/>
    <col min="12" max="13" width="7.140625" style="12" customWidth="1"/>
    <col min="14" max="16384" width="9.140625" style="2"/>
  </cols>
  <sheetData>
    <row r="2" spans="2:15" ht="15" customHeight="1">
      <c r="B2" s="475" t="s">
        <v>491</v>
      </c>
      <c r="C2" s="475"/>
      <c r="D2" s="475"/>
      <c r="E2" s="475"/>
      <c r="F2" s="475"/>
      <c r="G2" s="475"/>
      <c r="H2" s="475"/>
      <c r="I2" s="475"/>
      <c r="J2" s="475"/>
      <c r="K2" s="475"/>
      <c r="L2" s="209"/>
      <c r="M2" s="210"/>
    </row>
    <row r="3" spans="2:15" ht="15" customHeight="1"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209"/>
      <c r="M3" s="210"/>
    </row>
    <row r="4" spans="2:15" ht="15" customHeight="1">
      <c r="B4" s="475"/>
      <c r="C4" s="475"/>
      <c r="D4" s="475"/>
      <c r="E4" s="475"/>
      <c r="F4" s="475"/>
      <c r="G4" s="475"/>
      <c r="H4" s="475"/>
      <c r="I4" s="475"/>
      <c r="J4" s="475"/>
      <c r="K4" s="475"/>
      <c r="L4" s="209"/>
      <c r="M4" s="210"/>
    </row>
    <row r="5" spans="2:15" ht="5.25" customHeight="1">
      <c r="B5" s="184"/>
      <c r="C5" s="184"/>
      <c r="D5" s="187"/>
      <c r="E5" s="187"/>
      <c r="F5" s="187"/>
      <c r="G5" s="187"/>
      <c r="H5" s="187"/>
      <c r="I5" s="187"/>
      <c r="J5" s="187"/>
      <c r="K5" s="184"/>
      <c r="L5" s="221"/>
      <c r="M5" s="221"/>
      <c r="N5" s="170"/>
      <c r="O5" s="170"/>
    </row>
    <row r="6" spans="2:15" ht="24" customHeight="1">
      <c r="B6" s="184"/>
      <c r="C6" s="184"/>
      <c r="D6" s="187"/>
      <c r="E6" s="187"/>
      <c r="F6" s="187"/>
      <c r="G6" s="532"/>
      <c r="H6" s="532"/>
      <c r="I6" s="532"/>
      <c r="J6" s="187"/>
      <c r="K6" s="184"/>
      <c r="L6" s="221"/>
      <c r="M6" s="221"/>
      <c r="N6" s="170"/>
      <c r="O6" s="170"/>
    </row>
    <row r="7" spans="2:15">
      <c r="B7" s="184"/>
      <c r="C7" s="184"/>
      <c r="J7" s="184"/>
      <c r="K7" s="184"/>
      <c r="L7" s="221"/>
      <c r="M7" s="221"/>
      <c r="N7" s="170"/>
      <c r="O7" s="170"/>
    </row>
    <row r="8" spans="2:15" ht="15.75">
      <c r="B8" s="196"/>
      <c r="C8" s="196"/>
      <c r="D8" s="197"/>
      <c r="E8" s="196"/>
      <c r="F8" s="196"/>
      <c r="G8" s="196"/>
      <c r="H8" s="196"/>
      <c r="I8" s="196"/>
      <c r="J8" s="196"/>
      <c r="K8" s="198"/>
      <c r="L8" s="222"/>
      <c r="M8" s="222"/>
      <c r="N8" s="170"/>
      <c r="O8" s="170"/>
    </row>
    <row r="9" spans="2:15" ht="18.75">
      <c r="B9" s="470" t="s">
        <v>492</v>
      </c>
      <c r="C9" s="470"/>
      <c r="D9" s="470"/>
      <c r="E9" s="470"/>
      <c r="F9" s="470"/>
      <c r="G9" s="470"/>
      <c r="H9" s="470"/>
      <c r="I9" s="470"/>
      <c r="J9" s="470"/>
      <c r="K9" s="470"/>
      <c r="L9" s="212"/>
      <c r="M9" s="212"/>
      <c r="N9" s="170"/>
      <c r="O9" s="170"/>
    </row>
    <row r="10" spans="2:15" s="12" customFormat="1" ht="15.75" customHeight="1" thickBot="1">
      <c r="B10" s="196"/>
      <c r="C10" s="196"/>
      <c r="D10" s="197"/>
      <c r="E10" s="196"/>
      <c r="F10" s="196"/>
      <c r="G10" s="196"/>
      <c r="H10" s="196"/>
      <c r="I10" s="196"/>
      <c r="J10" s="196"/>
      <c r="K10" s="198"/>
      <c r="L10" s="222"/>
      <c r="M10" s="222"/>
      <c r="N10" s="219"/>
      <c r="O10" s="219"/>
    </row>
    <row r="11" spans="2:15" s="12" customFormat="1">
      <c r="B11" s="562" t="s">
        <v>493</v>
      </c>
      <c r="C11" s="565" t="s">
        <v>494</v>
      </c>
      <c r="D11" s="568" t="s">
        <v>0</v>
      </c>
      <c r="E11" s="570" t="s">
        <v>28</v>
      </c>
      <c r="F11" s="278" t="s">
        <v>1</v>
      </c>
      <c r="G11" s="278" t="s">
        <v>2</v>
      </c>
      <c r="H11" s="278" t="s">
        <v>3</v>
      </c>
      <c r="I11" s="568" t="s">
        <v>495</v>
      </c>
      <c r="J11" s="568" t="s">
        <v>496</v>
      </c>
      <c r="K11" s="574" t="s">
        <v>490</v>
      </c>
      <c r="L11" s="215"/>
      <c r="M11" s="215"/>
      <c r="N11" s="219"/>
      <c r="O11" s="219"/>
    </row>
    <row r="12" spans="2:15" s="12" customFormat="1">
      <c r="B12" s="563"/>
      <c r="C12" s="566"/>
      <c r="D12" s="569"/>
      <c r="E12" s="571"/>
      <c r="F12" s="279" t="s">
        <v>487</v>
      </c>
      <c r="G12" s="279" t="s">
        <v>488</v>
      </c>
      <c r="H12" s="279" t="s">
        <v>489</v>
      </c>
      <c r="I12" s="572"/>
      <c r="J12" s="573"/>
      <c r="K12" s="575"/>
      <c r="L12" s="215"/>
      <c r="M12" s="215"/>
      <c r="N12" s="219"/>
      <c r="O12" s="219"/>
    </row>
    <row r="13" spans="2:15" ht="15.75" customHeight="1" thickBot="1">
      <c r="B13" s="564"/>
      <c r="C13" s="567"/>
      <c r="D13" s="190" t="s">
        <v>4</v>
      </c>
      <c r="E13" s="190" t="s">
        <v>5</v>
      </c>
      <c r="F13" s="559" t="s">
        <v>6</v>
      </c>
      <c r="G13" s="560"/>
      <c r="H13" s="561"/>
      <c r="I13" s="190" t="s">
        <v>7</v>
      </c>
      <c r="J13" s="190" t="s">
        <v>497</v>
      </c>
      <c r="K13" s="191" t="s">
        <v>420</v>
      </c>
      <c r="L13" s="215"/>
      <c r="M13" s="215"/>
      <c r="N13" s="170"/>
      <c r="O13" s="170"/>
    </row>
    <row r="14" spans="2:15">
      <c r="B14" s="185">
        <v>1</v>
      </c>
      <c r="C14" s="207" t="s">
        <v>2782</v>
      </c>
      <c r="D14" s="297">
        <v>12</v>
      </c>
      <c r="E14" s="186">
        <v>7.2</v>
      </c>
      <c r="F14" s="186">
        <v>100</v>
      </c>
      <c r="G14" s="186">
        <v>151</v>
      </c>
      <c r="H14" s="186">
        <v>65</v>
      </c>
      <c r="I14" s="294">
        <v>2.08</v>
      </c>
      <c r="J14" s="186">
        <v>10</v>
      </c>
      <c r="K14" s="292">
        <f>VLOOKUP(C14,zbiorczo[],2,0)</f>
        <v>124</v>
      </c>
      <c r="L14" s="223"/>
      <c r="M14" s="223"/>
      <c r="N14" s="170"/>
      <c r="O14" s="168"/>
    </row>
    <row r="15" spans="2:15">
      <c r="B15" s="185">
        <v>2</v>
      </c>
      <c r="C15" s="207" t="s">
        <v>2783</v>
      </c>
      <c r="D15" s="298">
        <v>12</v>
      </c>
      <c r="E15" s="186">
        <v>9</v>
      </c>
      <c r="F15" s="186">
        <v>100</v>
      </c>
      <c r="G15" s="186">
        <v>151</v>
      </c>
      <c r="H15" s="186">
        <v>65</v>
      </c>
      <c r="I15" s="294">
        <v>2.4500000000000002</v>
      </c>
      <c r="J15" s="186">
        <v>10</v>
      </c>
      <c r="K15" s="292">
        <f>VLOOKUP(C15,zbiorczo[],2,0)</f>
        <v>150</v>
      </c>
      <c r="L15" s="223"/>
      <c r="M15" s="223"/>
      <c r="N15" s="170"/>
      <c r="O15" s="168"/>
    </row>
    <row r="16" spans="2:15" ht="15.75" customHeight="1">
      <c r="B16" s="185">
        <v>3</v>
      </c>
      <c r="C16" s="207" t="s">
        <v>2764</v>
      </c>
      <c r="D16" s="298">
        <v>12</v>
      </c>
      <c r="E16" s="186">
        <v>12</v>
      </c>
      <c r="F16" s="186">
        <v>101</v>
      </c>
      <c r="G16" s="186">
        <v>151</v>
      </c>
      <c r="H16" s="186">
        <v>98</v>
      </c>
      <c r="I16" s="294">
        <v>3.15</v>
      </c>
      <c r="J16" s="186">
        <v>4</v>
      </c>
      <c r="K16" s="292">
        <f>VLOOKUP(C16,zbiorczo[],2,0)</f>
        <v>241</v>
      </c>
      <c r="L16" s="223"/>
      <c r="M16" s="223"/>
      <c r="N16" s="170"/>
      <c r="O16" s="168"/>
    </row>
    <row r="17" spans="2:15" ht="15.75" customHeight="1">
      <c r="B17" s="185">
        <v>4</v>
      </c>
      <c r="C17" s="207" t="s">
        <v>2765</v>
      </c>
      <c r="D17" s="298">
        <v>12</v>
      </c>
      <c r="E17" s="186">
        <v>18</v>
      </c>
      <c r="F17" s="186">
        <v>167</v>
      </c>
      <c r="G17" s="186">
        <v>181</v>
      </c>
      <c r="H17" s="186">
        <v>77</v>
      </c>
      <c r="I17" s="294">
        <v>5</v>
      </c>
      <c r="J17" s="186">
        <v>2</v>
      </c>
      <c r="K17" s="292">
        <f>VLOOKUP(C17,zbiorczo[],2,0)</f>
        <v>319</v>
      </c>
      <c r="L17" s="223"/>
      <c r="M17" s="223"/>
      <c r="N17" s="170"/>
      <c r="O17" s="168"/>
    </row>
    <row r="18" spans="2:15" ht="15.75" customHeight="1">
      <c r="B18" s="185">
        <v>5</v>
      </c>
      <c r="C18" s="207" t="s">
        <v>2766</v>
      </c>
      <c r="D18" s="298">
        <v>12</v>
      </c>
      <c r="E18" s="186">
        <v>26</v>
      </c>
      <c r="F18" s="186">
        <v>125</v>
      </c>
      <c r="G18" s="186">
        <v>166</v>
      </c>
      <c r="H18" s="186">
        <v>176</v>
      </c>
      <c r="I18" s="294">
        <v>7.4</v>
      </c>
      <c r="J18" s="186">
        <v>1</v>
      </c>
      <c r="K18" s="292">
        <f>VLOOKUP(C18,zbiorczo[],2,0)</f>
        <v>448</v>
      </c>
      <c r="L18" s="223"/>
      <c r="M18" s="223"/>
      <c r="N18" s="170"/>
      <c r="O18" s="168"/>
    </row>
    <row r="19" spans="2:15" ht="15.75" customHeight="1">
      <c r="B19" s="185">
        <v>6</v>
      </c>
      <c r="C19" s="207" t="s">
        <v>2784</v>
      </c>
      <c r="D19" s="298">
        <v>12</v>
      </c>
      <c r="E19" s="277">
        <v>28</v>
      </c>
      <c r="F19" s="277">
        <v>174</v>
      </c>
      <c r="G19" s="277">
        <v>165</v>
      </c>
      <c r="H19" s="277">
        <v>125</v>
      </c>
      <c r="I19" s="295">
        <v>8.8000000000000007</v>
      </c>
      <c r="J19" s="277">
        <v>1</v>
      </c>
      <c r="K19" s="292">
        <f>VLOOKUP(C19,zbiorczo[],2,0)</f>
        <v>463</v>
      </c>
      <c r="L19" s="223"/>
      <c r="M19" s="223"/>
      <c r="N19" s="170"/>
      <c r="O19" s="168"/>
    </row>
    <row r="20" spans="2:15" ht="15.75" customHeight="1">
      <c r="B20" s="185">
        <v>7</v>
      </c>
      <c r="C20" s="207" t="s">
        <v>499</v>
      </c>
      <c r="D20" s="298">
        <v>12</v>
      </c>
      <c r="E20" s="277">
        <v>28</v>
      </c>
      <c r="F20" s="277">
        <v>125</v>
      </c>
      <c r="G20" s="277">
        <v>166</v>
      </c>
      <c r="H20" s="277">
        <v>176</v>
      </c>
      <c r="I20" s="295">
        <v>8.6</v>
      </c>
      <c r="J20" s="277">
        <v>1</v>
      </c>
      <c r="K20" s="292">
        <f>VLOOKUP(C20,zbiorczo[],2,0)</f>
        <v>469</v>
      </c>
      <c r="L20" s="223"/>
      <c r="M20" s="223"/>
      <c r="N20" s="170"/>
      <c r="O20" s="168"/>
    </row>
    <row r="21" spans="2:15">
      <c r="B21" s="185">
        <v>8</v>
      </c>
      <c r="C21" s="207" t="s">
        <v>498</v>
      </c>
      <c r="D21" s="298">
        <v>12</v>
      </c>
      <c r="E21" s="277">
        <v>33</v>
      </c>
      <c r="F21" s="277">
        <v>168</v>
      </c>
      <c r="G21" s="277">
        <v>195</v>
      </c>
      <c r="H21" s="277">
        <v>130</v>
      </c>
      <c r="I21" s="295">
        <v>9.6</v>
      </c>
      <c r="J21" s="277">
        <v>1</v>
      </c>
      <c r="K21" s="292">
        <f>VLOOKUP(C21,zbiorczo[],2,0)</f>
        <v>572</v>
      </c>
      <c r="L21" s="223"/>
      <c r="M21" s="223"/>
      <c r="N21" s="170"/>
      <c r="O21" s="168"/>
    </row>
    <row r="22" spans="2:15">
      <c r="B22" s="185">
        <v>9</v>
      </c>
      <c r="C22" s="207" t="s">
        <v>2756</v>
      </c>
      <c r="D22" s="298">
        <v>12</v>
      </c>
      <c r="E22" s="277">
        <v>40</v>
      </c>
      <c r="F22" s="277">
        <v>169</v>
      </c>
      <c r="G22" s="277">
        <v>198</v>
      </c>
      <c r="H22" s="277">
        <v>166</v>
      </c>
      <c r="I22" s="295">
        <v>12.4</v>
      </c>
      <c r="J22" s="277">
        <v>1</v>
      </c>
      <c r="K22" s="292">
        <f>VLOOKUP(C22,zbiorczo[],2,0)</f>
        <v>723</v>
      </c>
      <c r="L22" s="223"/>
      <c r="M22" s="223"/>
      <c r="N22" s="170"/>
      <c r="O22" s="168"/>
    </row>
    <row r="23" spans="2:15">
      <c r="B23" s="185">
        <v>10</v>
      </c>
      <c r="C23" s="207" t="s">
        <v>2757</v>
      </c>
      <c r="D23" s="298">
        <v>12</v>
      </c>
      <c r="E23" s="277">
        <v>55</v>
      </c>
      <c r="F23" s="277">
        <v>216</v>
      </c>
      <c r="G23" s="277">
        <v>229</v>
      </c>
      <c r="H23" s="277">
        <v>138</v>
      </c>
      <c r="I23" s="295">
        <v>16.5</v>
      </c>
      <c r="J23" s="277">
        <v>1</v>
      </c>
      <c r="K23" s="292">
        <f>VLOOKUP(C23,zbiorczo[],2,0)</f>
        <v>912</v>
      </c>
      <c r="L23" s="223"/>
      <c r="M23" s="223"/>
      <c r="N23" s="170"/>
      <c r="O23" s="168"/>
    </row>
    <row r="24" spans="2:15">
      <c r="B24" s="185">
        <v>11</v>
      </c>
      <c r="C24" s="207" t="s">
        <v>2758</v>
      </c>
      <c r="D24" s="298">
        <v>12</v>
      </c>
      <c r="E24" s="277">
        <v>65</v>
      </c>
      <c r="F24" s="277">
        <v>182</v>
      </c>
      <c r="G24" s="277">
        <v>350</v>
      </c>
      <c r="H24" s="277">
        <v>167</v>
      </c>
      <c r="I24" s="295">
        <v>19.5</v>
      </c>
      <c r="J24" s="277">
        <v>1</v>
      </c>
      <c r="K24" s="292">
        <f>VLOOKUP(C24,zbiorczo[],2,0)</f>
        <v>1109</v>
      </c>
      <c r="L24" s="223"/>
      <c r="M24" s="223"/>
      <c r="N24" s="170"/>
      <c r="O24" s="168"/>
    </row>
    <row r="25" spans="2:15">
      <c r="B25" s="185">
        <v>12</v>
      </c>
      <c r="C25" s="207" t="s">
        <v>2759</v>
      </c>
      <c r="D25" s="298">
        <v>12</v>
      </c>
      <c r="E25" s="277">
        <v>80</v>
      </c>
      <c r="F25" s="277">
        <v>216</v>
      </c>
      <c r="G25" s="277">
        <v>260</v>
      </c>
      <c r="H25" s="277">
        <v>169</v>
      </c>
      <c r="I25" s="295">
        <v>22.5</v>
      </c>
      <c r="J25" s="277">
        <v>1</v>
      </c>
      <c r="K25" s="292">
        <f>VLOOKUP(C25,zbiorczo[],2,0)</f>
        <v>1301</v>
      </c>
      <c r="L25" s="223"/>
      <c r="M25" s="223"/>
      <c r="N25" s="170"/>
      <c r="O25" s="168"/>
    </row>
    <row r="26" spans="2:15">
      <c r="B26" s="185">
        <v>13</v>
      </c>
      <c r="C26" s="207" t="s">
        <v>2760</v>
      </c>
      <c r="D26" s="298">
        <v>12</v>
      </c>
      <c r="E26" s="277">
        <v>100</v>
      </c>
      <c r="F26" s="277">
        <v>220</v>
      </c>
      <c r="G26" s="277">
        <v>328</v>
      </c>
      <c r="H26" s="277">
        <v>172</v>
      </c>
      <c r="I26" s="295">
        <v>28.5</v>
      </c>
      <c r="J26" s="277">
        <v>1</v>
      </c>
      <c r="K26" s="292">
        <f>VLOOKUP(C26,zbiorczo[],2,0)</f>
        <v>1522</v>
      </c>
      <c r="L26" s="223"/>
      <c r="M26" s="223"/>
      <c r="N26" s="170"/>
      <c r="O26" s="168"/>
    </row>
    <row r="27" spans="2:15">
      <c r="B27" s="185">
        <v>14</v>
      </c>
      <c r="C27" s="207" t="s">
        <v>2761</v>
      </c>
      <c r="D27" s="298">
        <v>12</v>
      </c>
      <c r="E27" s="277">
        <v>120</v>
      </c>
      <c r="F27" s="277">
        <v>225</v>
      </c>
      <c r="G27" s="277">
        <v>407</v>
      </c>
      <c r="H27" s="277">
        <v>177</v>
      </c>
      <c r="I27" s="295">
        <v>33.5</v>
      </c>
      <c r="J27" s="277">
        <v>1</v>
      </c>
      <c r="K27" s="292">
        <f>VLOOKUP(C27,zbiorczo[],2,0)</f>
        <v>1679</v>
      </c>
      <c r="L27" s="223"/>
      <c r="M27" s="223"/>
      <c r="N27" s="170"/>
      <c r="O27" s="168"/>
    </row>
    <row r="28" spans="2:15">
      <c r="B28" s="185">
        <v>15</v>
      </c>
      <c r="C28" s="207" t="s">
        <v>2762</v>
      </c>
      <c r="D28" s="298">
        <v>12</v>
      </c>
      <c r="E28" s="277">
        <v>150</v>
      </c>
      <c r="F28" s="277">
        <v>241</v>
      </c>
      <c r="G28" s="277">
        <v>483</v>
      </c>
      <c r="H28" s="277">
        <v>170</v>
      </c>
      <c r="I28" s="295">
        <v>44</v>
      </c>
      <c r="J28" s="277">
        <v>1</v>
      </c>
      <c r="K28" s="292">
        <f>VLOOKUP(C28,zbiorczo[],2,0)</f>
        <v>2125</v>
      </c>
      <c r="L28" s="223"/>
      <c r="M28" s="223"/>
      <c r="N28" s="170"/>
      <c r="O28" s="168"/>
    </row>
    <row r="29" spans="2:15" ht="15.75" thickBot="1">
      <c r="B29" s="192">
        <v>16</v>
      </c>
      <c r="C29" s="208" t="s">
        <v>2763</v>
      </c>
      <c r="D29" s="299">
        <v>12</v>
      </c>
      <c r="E29" s="193">
        <v>200</v>
      </c>
      <c r="F29" s="193">
        <v>224</v>
      </c>
      <c r="G29" s="193">
        <v>522</v>
      </c>
      <c r="H29" s="193">
        <v>240</v>
      </c>
      <c r="I29" s="296">
        <v>58</v>
      </c>
      <c r="J29" s="193">
        <v>1</v>
      </c>
      <c r="K29" s="293">
        <f>VLOOKUP(C29,zbiorczo[],2,0)</f>
        <v>2741</v>
      </c>
      <c r="L29" s="223"/>
      <c r="M29" s="223"/>
      <c r="N29" s="170"/>
      <c r="O29" s="168"/>
    </row>
  </sheetData>
  <mergeCells count="11">
    <mergeCell ref="F13:H13"/>
    <mergeCell ref="B2:K4"/>
    <mergeCell ref="G6:I6"/>
    <mergeCell ref="B9:K9"/>
    <mergeCell ref="B11:B13"/>
    <mergeCell ref="C11:C13"/>
    <mergeCell ref="D11:D12"/>
    <mergeCell ref="E11:E12"/>
    <mergeCell ref="I11:I12"/>
    <mergeCell ref="J11:J12"/>
    <mergeCell ref="K11:K12"/>
  </mergeCells>
  <printOptions horizontalCentered="1"/>
  <pageMargins left="0.19685039370078741" right="0.19685039370078741" top="1.7322834645669292" bottom="0.39370078740157483" header="0.31496062992125984" footer="0.39370078740157483"/>
  <pageSetup paperSize="9" fitToWidth="0" fitToHeight="0" orientation="portrait" r:id="rId1"/>
  <headerFooter scaleWithDoc="0">
    <oddHeader>&amp;L&amp;G</oddHeader>
    <oddFooter xml:space="preserve">&amp;C&amp;K01+049Podane ceny mogą ulec zmianie. Prices are subject to change without notice.
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B2:L60"/>
  <sheetViews>
    <sheetView showGridLines="0" view="pageBreakPreview" zoomScaleNormal="100" zoomScaleSheetLayoutView="100" workbookViewId="0">
      <selection activeCell="N36" sqref="N36"/>
    </sheetView>
  </sheetViews>
  <sheetFormatPr defaultColWidth="9.140625" defaultRowHeight="15"/>
  <cols>
    <col min="1" max="1" width="5.140625" style="2" customWidth="1"/>
    <col min="2" max="2" width="4" style="2" customWidth="1"/>
    <col min="3" max="3" width="11.140625" style="2" customWidth="1"/>
    <col min="4" max="4" width="5.42578125" style="2" customWidth="1"/>
    <col min="5" max="5" width="6.5703125" style="2" customWidth="1"/>
    <col min="6" max="6" width="9" style="2" customWidth="1"/>
    <col min="7" max="7" width="7.42578125" style="2" customWidth="1"/>
    <col min="8" max="8" width="9.28515625" style="2" customWidth="1"/>
    <col min="9" max="9" width="11" style="2" customWidth="1"/>
    <col min="10" max="10" width="11.140625" style="2" customWidth="1"/>
    <col min="11" max="11" width="7.140625" style="12" customWidth="1"/>
    <col min="12" max="16384" width="9.140625" style="2"/>
  </cols>
  <sheetData>
    <row r="2" spans="2:12" ht="15" customHeight="1">
      <c r="B2" s="475" t="s">
        <v>491</v>
      </c>
      <c r="C2" s="475"/>
      <c r="D2" s="475"/>
      <c r="E2" s="475"/>
      <c r="F2" s="475"/>
      <c r="G2" s="475"/>
      <c r="H2" s="475"/>
      <c r="I2" s="475"/>
      <c r="J2" s="475"/>
      <c r="K2" s="475"/>
    </row>
    <row r="3" spans="2:12" ht="15" customHeight="1">
      <c r="B3" s="475"/>
      <c r="C3" s="475"/>
      <c r="D3" s="475"/>
      <c r="E3" s="475"/>
      <c r="F3" s="475"/>
      <c r="G3" s="475"/>
      <c r="H3" s="475"/>
      <c r="I3" s="475"/>
      <c r="J3" s="475"/>
      <c r="K3" s="475"/>
    </row>
    <row r="4" spans="2:12" ht="15" customHeight="1">
      <c r="B4" s="475"/>
      <c r="C4" s="475"/>
      <c r="D4" s="475"/>
      <c r="E4" s="475"/>
      <c r="F4" s="475"/>
      <c r="G4" s="475"/>
      <c r="H4" s="475"/>
      <c r="I4" s="475"/>
      <c r="J4" s="475"/>
      <c r="K4" s="475"/>
    </row>
    <row r="5" spans="2:12" ht="5.25" customHeight="1">
      <c r="D5" s="187"/>
      <c r="E5" s="187"/>
      <c r="F5" s="187"/>
      <c r="G5" s="187"/>
      <c r="H5" s="187"/>
      <c r="I5" s="187"/>
      <c r="J5" s="187"/>
    </row>
    <row r="6" spans="2:12" ht="24" customHeight="1">
      <c r="D6" s="532"/>
      <c r="E6" s="532"/>
      <c r="F6" s="532"/>
      <c r="G6" s="532"/>
      <c r="H6" s="532"/>
      <c r="I6" s="532"/>
      <c r="J6" s="532"/>
    </row>
    <row r="8" spans="2:12" ht="18.75">
      <c r="B8" s="470" t="s">
        <v>3080</v>
      </c>
      <c r="C8" s="470"/>
      <c r="D8" s="470"/>
      <c r="E8" s="470"/>
      <c r="F8" s="470"/>
      <c r="G8" s="470"/>
      <c r="H8" s="470"/>
      <c r="I8" s="470"/>
      <c r="J8" s="470"/>
      <c r="K8" s="470"/>
    </row>
    <row r="9" spans="2:12" ht="15.75" thickBot="1"/>
    <row r="10" spans="2:12" s="12" customFormat="1" ht="15.75" customHeight="1">
      <c r="B10" s="581" t="s">
        <v>493</v>
      </c>
      <c r="C10" s="584" t="s">
        <v>494</v>
      </c>
      <c r="D10" s="584" t="s">
        <v>0</v>
      </c>
      <c r="E10" s="584" t="s">
        <v>28</v>
      </c>
      <c r="F10" s="398" t="s">
        <v>1</v>
      </c>
      <c r="G10" s="398" t="s">
        <v>2</v>
      </c>
      <c r="H10" s="398" t="s">
        <v>3</v>
      </c>
      <c r="I10" s="584" t="s">
        <v>495</v>
      </c>
      <c r="J10" s="584" t="s">
        <v>496</v>
      </c>
      <c r="K10" s="587" t="s">
        <v>490</v>
      </c>
    </row>
    <row r="11" spans="2:12" s="12" customFormat="1">
      <c r="B11" s="582"/>
      <c r="C11" s="585"/>
      <c r="D11" s="586"/>
      <c r="E11" s="585"/>
      <c r="F11" s="394" t="s">
        <v>487</v>
      </c>
      <c r="G11" s="394" t="s">
        <v>488</v>
      </c>
      <c r="H11" s="394" t="s">
        <v>489</v>
      </c>
      <c r="I11" s="585"/>
      <c r="J11" s="586"/>
      <c r="K11" s="588"/>
    </row>
    <row r="12" spans="2:12" s="12" customFormat="1" ht="15.75" thickBot="1">
      <c r="B12" s="583"/>
      <c r="C12" s="576"/>
      <c r="D12" s="395" t="s">
        <v>4</v>
      </c>
      <c r="E12" s="395" t="s">
        <v>5</v>
      </c>
      <c r="F12" s="576" t="s">
        <v>6</v>
      </c>
      <c r="G12" s="576"/>
      <c r="H12" s="576"/>
      <c r="I12" s="395" t="s">
        <v>7</v>
      </c>
      <c r="J12" s="395" t="s">
        <v>3034</v>
      </c>
      <c r="K12" s="399" t="s">
        <v>420</v>
      </c>
    </row>
    <row r="13" spans="2:12" ht="15.75" customHeight="1">
      <c r="B13" s="400">
        <v>1</v>
      </c>
      <c r="C13" s="55" t="s">
        <v>119</v>
      </c>
      <c r="D13" s="577">
        <v>12</v>
      </c>
      <c r="E13" s="396">
        <v>1.2</v>
      </c>
      <c r="F13" s="396">
        <v>58</v>
      </c>
      <c r="G13" s="396">
        <v>97</v>
      </c>
      <c r="H13" s="396">
        <v>43</v>
      </c>
      <c r="I13" s="396">
        <v>0.56999999999999995</v>
      </c>
      <c r="J13" s="407">
        <v>20</v>
      </c>
      <c r="K13" s="411">
        <f>VLOOKUP(C13,zbiorczo[],2,0)</f>
        <v>66.599999999999994</v>
      </c>
      <c r="L13" s="412"/>
    </row>
    <row r="14" spans="2:12">
      <c r="B14" s="401">
        <v>2</v>
      </c>
      <c r="C14" s="56" t="s">
        <v>2785</v>
      </c>
      <c r="D14" s="578"/>
      <c r="E14" s="397">
        <v>2.2999999999999998</v>
      </c>
      <c r="F14" s="397">
        <v>66</v>
      </c>
      <c r="G14" s="397">
        <v>178</v>
      </c>
      <c r="H14" s="397">
        <v>35</v>
      </c>
      <c r="I14" s="397">
        <v>0.96</v>
      </c>
      <c r="J14" s="408">
        <v>20</v>
      </c>
      <c r="K14" s="413">
        <f>VLOOKUP(C14,zbiorczo[],2,0)</f>
        <v>80.7</v>
      </c>
    </row>
    <row r="15" spans="2:12">
      <c r="B15" s="401">
        <v>3</v>
      </c>
      <c r="C15" s="56" t="s">
        <v>2786</v>
      </c>
      <c r="D15" s="578"/>
      <c r="E15" s="397">
        <v>3.6</v>
      </c>
      <c r="F15" s="397">
        <v>67</v>
      </c>
      <c r="G15" s="397">
        <v>134</v>
      </c>
      <c r="H15" s="397">
        <v>67</v>
      </c>
      <c r="I15" s="397">
        <v>1.35</v>
      </c>
      <c r="J15" s="408">
        <v>10</v>
      </c>
      <c r="K15" s="413">
        <f>VLOOKUP(C15,zbiorczo[],2,0)</f>
        <v>95.3</v>
      </c>
    </row>
    <row r="16" spans="2:12" ht="15.75" customHeight="1">
      <c r="B16" s="402">
        <v>4</v>
      </c>
      <c r="C16" s="56" t="s">
        <v>120</v>
      </c>
      <c r="D16" s="579"/>
      <c r="E16" s="397">
        <v>5</v>
      </c>
      <c r="F16" s="397">
        <v>107</v>
      </c>
      <c r="G16" s="397">
        <v>90</v>
      </c>
      <c r="H16" s="397">
        <v>70</v>
      </c>
      <c r="I16" s="397">
        <v>1.8</v>
      </c>
      <c r="J16" s="408">
        <v>8</v>
      </c>
      <c r="K16" s="413">
        <f>VLOOKUP(C16,zbiorczo[],2,0)</f>
        <v>102</v>
      </c>
    </row>
    <row r="17" spans="2:11" ht="15.75" customHeight="1">
      <c r="B17" s="326">
        <v>5</v>
      </c>
      <c r="C17" s="171" t="s">
        <v>121</v>
      </c>
      <c r="D17" s="579"/>
      <c r="E17" s="393">
        <v>7</v>
      </c>
      <c r="F17" s="393">
        <v>99</v>
      </c>
      <c r="G17" s="393">
        <v>151</v>
      </c>
      <c r="H17" s="393">
        <v>65</v>
      </c>
      <c r="I17" s="393">
        <v>2.0499999999999998</v>
      </c>
      <c r="J17" s="409">
        <v>5</v>
      </c>
      <c r="K17" s="413">
        <f>VLOOKUP(C17,zbiorczo[],2,0)</f>
        <v>117</v>
      </c>
    </row>
    <row r="18" spans="2:11" ht="15.75" customHeight="1">
      <c r="B18" s="402">
        <v>6</v>
      </c>
      <c r="C18" s="56" t="s">
        <v>122</v>
      </c>
      <c r="D18" s="579"/>
      <c r="E18" s="397">
        <v>12</v>
      </c>
      <c r="F18" s="397">
        <v>101</v>
      </c>
      <c r="G18" s="397">
        <v>151</v>
      </c>
      <c r="H18" s="397">
        <v>98</v>
      </c>
      <c r="I18" s="397">
        <v>3.2</v>
      </c>
      <c r="J18" s="408">
        <v>4</v>
      </c>
      <c r="K18" s="413">
        <f>VLOOKUP(C18,zbiorczo[],2,0)</f>
        <v>223</v>
      </c>
    </row>
    <row r="19" spans="2:11" ht="15.75" customHeight="1">
      <c r="B19" s="326">
        <v>7</v>
      </c>
      <c r="C19" s="171" t="s">
        <v>123</v>
      </c>
      <c r="D19" s="579"/>
      <c r="E19" s="393">
        <v>18</v>
      </c>
      <c r="F19" s="393">
        <v>168</v>
      </c>
      <c r="G19" s="393">
        <v>182</v>
      </c>
      <c r="H19" s="393">
        <v>77</v>
      </c>
      <c r="I19" s="393">
        <v>5.32</v>
      </c>
      <c r="J19" s="409">
        <v>2</v>
      </c>
      <c r="K19" s="413">
        <f>VLOOKUP(C19,zbiorczo[],2,0)</f>
        <v>324</v>
      </c>
    </row>
    <row r="20" spans="2:11" ht="15.75" customHeight="1">
      <c r="B20" s="402">
        <v>8</v>
      </c>
      <c r="C20" s="56" t="s">
        <v>124</v>
      </c>
      <c r="D20" s="579"/>
      <c r="E20" s="397">
        <v>26</v>
      </c>
      <c r="F20" s="397">
        <v>125</v>
      </c>
      <c r="G20" s="397">
        <v>166</v>
      </c>
      <c r="H20" s="397">
        <v>175</v>
      </c>
      <c r="I20" s="397">
        <v>7.8</v>
      </c>
      <c r="J20" s="408">
        <v>2</v>
      </c>
      <c r="K20" s="413">
        <f>VLOOKUP(C20,zbiorczo[],2,0)</f>
        <v>435</v>
      </c>
    </row>
    <row r="21" spans="2:11">
      <c r="B21" s="402">
        <v>9</v>
      </c>
      <c r="C21" s="56" t="s">
        <v>125</v>
      </c>
      <c r="D21" s="579"/>
      <c r="E21" s="397">
        <v>40</v>
      </c>
      <c r="F21" s="397">
        <v>170</v>
      </c>
      <c r="G21" s="397">
        <v>197</v>
      </c>
      <c r="H21" s="397">
        <v>165</v>
      </c>
      <c r="I21" s="397">
        <v>13.2</v>
      </c>
      <c r="J21" s="408">
        <v>1</v>
      </c>
      <c r="K21" s="413">
        <f>VLOOKUP(C21,zbiorczo[],2,0)</f>
        <v>690</v>
      </c>
    </row>
    <row r="22" spans="2:11" ht="15.75" thickBot="1">
      <c r="B22" s="403">
        <v>10</v>
      </c>
      <c r="C22" s="404" t="s">
        <v>126</v>
      </c>
      <c r="D22" s="580"/>
      <c r="E22" s="405">
        <v>65</v>
      </c>
      <c r="F22" s="405">
        <v>178</v>
      </c>
      <c r="G22" s="405">
        <v>348</v>
      </c>
      <c r="H22" s="405">
        <v>167</v>
      </c>
      <c r="I22" s="405">
        <v>19.2</v>
      </c>
      <c r="J22" s="410">
        <v>1</v>
      </c>
      <c r="K22" s="414">
        <f>VLOOKUP(C22,zbiorczo[],2,0)</f>
        <v>1061</v>
      </c>
    </row>
    <row r="60" spans="5:5">
      <c r="E60" s="406"/>
    </row>
  </sheetData>
  <mergeCells count="12">
    <mergeCell ref="F12:H12"/>
    <mergeCell ref="D13:D22"/>
    <mergeCell ref="B2:K4"/>
    <mergeCell ref="D6:J6"/>
    <mergeCell ref="B8:K8"/>
    <mergeCell ref="B10:B12"/>
    <mergeCell ref="C10:C12"/>
    <mergeCell ref="D10:D11"/>
    <mergeCell ref="E10:E11"/>
    <mergeCell ref="I10:I11"/>
    <mergeCell ref="J10:J11"/>
    <mergeCell ref="K10:K11"/>
  </mergeCells>
  <printOptions horizontalCentered="1"/>
  <pageMargins left="0.19685039370078741" right="0.19685039370078741" top="1.7322834645669292" bottom="0.39370078740157483" header="0.31496062992125984" footer="0.39370078740157483"/>
  <pageSetup paperSize="9" fitToWidth="0" fitToHeight="0" orientation="portrait" r:id="rId1"/>
  <headerFooter scaleWithDoc="0">
    <oddHeader>&amp;L&amp;G</oddHeader>
    <oddFooter xml:space="preserve">&amp;C&amp;K01+049Podane ceny mogą ulec zmianie. Prices are subject to change without notice.
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10">
    <tabColor rgb="FF0070C0"/>
  </sheetPr>
  <dimension ref="A1:Q174"/>
  <sheetViews>
    <sheetView showGridLines="0" view="pageBreakPreview" zoomScaleNormal="100" zoomScaleSheetLayoutView="100" workbookViewId="0">
      <selection activeCell="B222" sqref="B222"/>
    </sheetView>
  </sheetViews>
  <sheetFormatPr defaultColWidth="9.140625" defaultRowHeight="15"/>
  <cols>
    <col min="1" max="1" width="5" style="2" customWidth="1"/>
    <col min="2" max="2" width="4.140625" style="2" bestFit="1" customWidth="1"/>
    <col min="3" max="3" width="10.5703125" style="2" customWidth="1"/>
    <col min="4" max="4" width="12.140625" style="2" customWidth="1"/>
    <col min="5" max="7" width="5" style="2" bestFit="1" customWidth="1"/>
    <col min="8" max="8" width="6.42578125" style="2" customWidth="1"/>
    <col min="9" max="9" width="7.28515625" style="12" customWidth="1"/>
    <col min="10" max="10" width="12" style="2" customWidth="1"/>
    <col min="11" max="13" width="5" style="2" bestFit="1" customWidth="1"/>
    <col min="14" max="14" width="6.42578125" style="2" customWidth="1"/>
    <col min="15" max="15" width="7.5703125" style="12" customWidth="1"/>
    <col min="16" max="16384" width="9.140625" style="2"/>
  </cols>
  <sheetData>
    <row r="1" spans="2:17" ht="15" customHeight="1">
      <c r="B1" s="600" t="str">
        <f>IF(Start!C32="PL","Akcesoria do akumulatorów","Accesories for batteries")</f>
        <v>Akcesoria do akumulatorów</v>
      </c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600"/>
    </row>
    <row r="2" spans="2:17" ht="15" customHeight="1">
      <c r="B2" s="600"/>
      <c r="C2" s="600"/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</row>
    <row r="4" spans="2:17" ht="21">
      <c r="B4" s="605" t="str">
        <f>IF(Start!C32="PL","Stojaki i szafy do akumulatorów","Battery racks and cabinets")</f>
        <v>Stojaki i szafy do akumulatorów</v>
      </c>
      <c r="C4" s="605"/>
      <c r="D4" s="605"/>
      <c r="E4" s="605"/>
      <c r="F4" s="605"/>
      <c r="G4" s="605"/>
      <c r="H4" s="605"/>
      <c r="I4" s="605"/>
      <c r="J4" s="605"/>
      <c r="K4" s="605"/>
      <c r="L4" s="605"/>
      <c r="M4" s="605"/>
      <c r="N4" s="605"/>
      <c r="O4" s="605"/>
    </row>
    <row r="5" spans="2:17" ht="15.75" thickBot="1"/>
    <row r="6" spans="2:17" ht="15" customHeight="1">
      <c r="B6" s="606" t="str">
        <f>IF(Start!$C$32="PL","L.p.","No")</f>
        <v>L.p.</v>
      </c>
      <c r="C6" s="601" t="str">
        <f>IF(Start!$C$32="PL","Model akumulatora","Battery model")</f>
        <v>Model akumulatora</v>
      </c>
      <c r="D6" s="601" t="str">
        <f>IF(Start!$C$32="PL","Typ stojaka","Rack model")</f>
        <v>Typ stojaka</v>
      </c>
      <c r="E6" s="601" t="str">
        <f>IF(Start!$C$32="PL","Wymiary stojaka [mm]","Rack dimensions [mm]")</f>
        <v>Wymiary stojaka [mm]</v>
      </c>
      <c r="F6" s="604"/>
      <c r="G6" s="604"/>
      <c r="H6" s="609" t="str">
        <f>IF(Start!$C$32="PL","Waga","Weight")</f>
        <v>Waga</v>
      </c>
      <c r="I6" s="609" t="str">
        <f>IF(Start!$C$32="PL","Stojak cena","Rack price")</f>
        <v>Stojak cena</v>
      </c>
      <c r="J6" s="601" t="str">
        <f>IF(Start!$C$32="PL","Typ szafy","Cabinet model")</f>
        <v>Typ szafy</v>
      </c>
      <c r="K6" s="601" t="str">
        <f>IF(Start!$C$32="PL","Wymiary szafy [mm]","Cabinet dimensions [mm]")</f>
        <v>Wymiary szafy [mm]</v>
      </c>
      <c r="L6" s="604"/>
      <c r="M6" s="604"/>
      <c r="N6" s="609" t="str">
        <f>IF(Start!$C$32="PL","Waga","Weight")</f>
        <v>Waga</v>
      </c>
      <c r="O6" s="609" t="str">
        <f>IF(Start!$C$32="PL","Szafa cena","Cabinet price")</f>
        <v>Szafa cena</v>
      </c>
      <c r="P6" s="34"/>
    </row>
    <row r="7" spans="2:17">
      <c r="B7" s="607"/>
      <c r="C7" s="602"/>
      <c r="D7" s="602"/>
      <c r="E7" s="602"/>
      <c r="F7" s="602"/>
      <c r="G7" s="602"/>
      <c r="H7" s="610"/>
      <c r="I7" s="610"/>
      <c r="J7" s="602"/>
      <c r="K7" s="602"/>
      <c r="L7" s="602"/>
      <c r="M7" s="602"/>
      <c r="N7" s="610"/>
      <c r="O7" s="610"/>
      <c r="P7" s="34"/>
    </row>
    <row r="8" spans="2:17" ht="15" customHeight="1" thickBot="1">
      <c r="B8" s="608"/>
      <c r="C8" s="603"/>
      <c r="D8" s="603"/>
      <c r="E8" s="35" t="s">
        <v>1</v>
      </c>
      <c r="F8" s="35" t="s">
        <v>2</v>
      </c>
      <c r="G8" s="35" t="s">
        <v>3</v>
      </c>
      <c r="H8" s="35" t="s">
        <v>7</v>
      </c>
      <c r="I8" s="35" t="s">
        <v>420</v>
      </c>
      <c r="J8" s="603"/>
      <c r="K8" s="35" t="s">
        <v>1</v>
      </c>
      <c r="L8" s="35" t="s">
        <v>2</v>
      </c>
      <c r="M8" s="35" t="s">
        <v>3</v>
      </c>
      <c r="N8" s="35" t="s">
        <v>7</v>
      </c>
      <c r="O8" s="35" t="s">
        <v>420</v>
      </c>
      <c r="P8" s="34"/>
    </row>
    <row r="9" spans="2:17" ht="16.5" customHeight="1">
      <c r="B9" s="61">
        <v>1</v>
      </c>
      <c r="C9" s="611" t="s">
        <v>414</v>
      </c>
      <c r="D9" s="62" t="s">
        <v>134</v>
      </c>
      <c r="E9" s="62">
        <v>880</v>
      </c>
      <c r="F9" s="62">
        <v>340</v>
      </c>
      <c r="G9" s="62">
        <v>480</v>
      </c>
      <c r="H9" s="62">
        <v>20</v>
      </c>
      <c r="I9" s="63">
        <v>780</v>
      </c>
      <c r="J9" s="64" t="s">
        <v>135</v>
      </c>
      <c r="K9" s="62">
        <v>1160</v>
      </c>
      <c r="L9" s="62">
        <v>350</v>
      </c>
      <c r="M9" s="62">
        <v>480</v>
      </c>
      <c r="N9" s="62">
        <v>42</v>
      </c>
      <c r="O9" s="65">
        <v>1433</v>
      </c>
      <c r="P9" s="57"/>
      <c r="Q9" s="57"/>
    </row>
    <row r="10" spans="2:17">
      <c r="B10" s="66">
        <v>2</v>
      </c>
      <c r="C10" s="592"/>
      <c r="D10" s="67" t="s">
        <v>136</v>
      </c>
      <c r="E10" s="67">
        <v>880</v>
      </c>
      <c r="F10" s="67">
        <v>430</v>
      </c>
      <c r="G10" s="67">
        <v>480</v>
      </c>
      <c r="H10" s="67">
        <v>22</v>
      </c>
      <c r="I10" s="68">
        <v>838</v>
      </c>
      <c r="J10" s="69" t="s">
        <v>137</v>
      </c>
      <c r="K10" s="67">
        <v>1160</v>
      </c>
      <c r="L10" s="67">
        <v>440</v>
      </c>
      <c r="M10" s="67">
        <v>480</v>
      </c>
      <c r="N10" s="67">
        <v>46</v>
      </c>
      <c r="O10" s="70">
        <v>1570</v>
      </c>
      <c r="P10" s="57"/>
      <c r="Q10" s="57"/>
    </row>
    <row r="11" spans="2:17">
      <c r="B11" s="66">
        <v>3</v>
      </c>
      <c r="C11" s="592"/>
      <c r="D11" s="67" t="s">
        <v>138</v>
      </c>
      <c r="E11" s="67">
        <v>1230</v>
      </c>
      <c r="F11" s="67">
        <v>340</v>
      </c>
      <c r="G11" s="67">
        <v>480</v>
      </c>
      <c r="H11" s="67">
        <v>27</v>
      </c>
      <c r="I11" s="68">
        <v>983</v>
      </c>
      <c r="J11" s="69" t="s">
        <v>139</v>
      </c>
      <c r="K11" s="67">
        <v>1510</v>
      </c>
      <c r="L11" s="67">
        <v>350</v>
      </c>
      <c r="M11" s="67">
        <v>480</v>
      </c>
      <c r="N11" s="67">
        <v>57</v>
      </c>
      <c r="O11" s="70">
        <v>1945</v>
      </c>
      <c r="P11" s="57"/>
      <c r="Q11" s="57"/>
    </row>
    <row r="12" spans="2:17">
      <c r="B12" s="66">
        <v>4</v>
      </c>
      <c r="C12" s="592"/>
      <c r="D12" s="67" t="s">
        <v>140</v>
      </c>
      <c r="E12" s="67">
        <v>880</v>
      </c>
      <c r="F12" s="67">
        <v>510</v>
      </c>
      <c r="G12" s="67">
        <v>480</v>
      </c>
      <c r="H12" s="67">
        <v>24</v>
      </c>
      <c r="I12" s="68">
        <v>896</v>
      </c>
      <c r="J12" s="69" t="s">
        <v>141</v>
      </c>
      <c r="K12" s="67">
        <v>1160</v>
      </c>
      <c r="L12" s="67">
        <v>520</v>
      </c>
      <c r="M12" s="67">
        <v>480</v>
      </c>
      <c r="N12" s="67">
        <v>50</v>
      </c>
      <c r="O12" s="70">
        <v>1706</v>
      </c>
      <c r="P12" s="57"/>
      <c r="Q12" s="57"/>
    </row>
    <row r="13" spans="2:17">
      <c r="B13" s="66">
        <v>5</v>
      </c>
      <c r="C13" s="592"/>
      <c r="D13" s="67" t="s">
        <v>142</v>
      </c>
      <c r="E13" s="67">
        <v>1230</v>
      </c>
      <c r="F13" s="67">
        <v>430</v>
      </c>
      <c r="G13" s="67">
        <v>480</v>
      </c>
      <c r="H13" s="67">
        <v>30</v>
      </c>
      <c r="I13" s="68">
        <v>1070</v>
      </c>
      <c r="J13" s="69" t="s">
        <v>143</v>
      </c>
      <c r="K13" s="67">
        <v>1510</v>
      </c>
      <c r="L13" s="67">
        <v>440</v>
      </c>
      <c r="M13" s="67">
        <v>480</v>
      </c>
      <c r="N13" s="67">
        <v>63</v>
      </c>
      <c r="O13" s="70">
        <v>2150</v>
      </c>
      <c r="P13" s="57"/>
      <c r="Q13" s="57"/>
    </row>
    <row r="14" spans="2:17">
      <c r="B14" s="66">
        <v>6</v>
      </c>
      <c r="C14" s="592"/>
      <c r="D14" s="67" t="s">
        <v>144</v>
      </c>
      <c r="E14" s="67">
        <v>880</v>
      </c>
      <c r="F14" s="67">
        <v>600</v>
      </c>
      <c r="G14" s="67">
        <v>480</v>
      </c>
      <c r="H14" s="67">
        <v>26</v>
      </c>
      <c r="I14" s="68">
        <v>954</v>
      </c>
      <c r="J14" s="69" t="s">
        <v>145</v>
      </c>
      <c r="K14" s="67">
        <v>1160</v>
      </c>
      <c r="L14" s="67">
        <v>610</v>
      </c>
      <c r="M14" s="67">
        <v>480</v>
      </c>
      <c r="N14" s="67">
        <v>55</v>
      </c>
      <c r="O14" s="70">
        <v>1877</v>
      </c>
      <c r="P14" s="57"/>
      <c r="Q14" s="57"/>
    </row>
    <row r="15" spans="2:17">
      <c r="B15" s="66">
        <v>7</v>
      </c>
      <c r="C15" s="592"/>
      <c r="D15" s="67" t="s">
        <v>146</v>
      </c>
      <c r="E15" s="67">
        <v>1230</v>
      </c>
      <c r="F15" s="67">
        <v>510</v>
      </c>
      <c r="G15" s="67">
        <v>480</v>
      </c>
      <c r="H15" s="67">
        <v>32</v>
      </c>
      <c r="I15" s="68">
        <v>1128</v>
      </c>
      <c r="J15" s="69" t="s">
        <v>147</v>
      </c>
      <c r="K15" s="67">
        <v>1510</v>
      </c>
      <c r="L15" s="67">
        <v>520</v>
      </c>
      <c r="M15" s="67">
        <v>480</v>
      </c>
      <c r="N15" s="67">
        <v>67</v>
      </c>
      <c r="O15" s="70">
        <v>2286</v>
      </c>
      <c r="P15" s="57"/>
      <c r="Q15" s="57"/>
    </row>
    <row r="16" spans="2:17">
      <c r="B16" s="66">
        <v>8</v>
      </c>
      <c r="C16" s="592"/>
      <c r="D16" s="67" t="s">
        <v>148</v>
      </c>
      <c r="E16" s="67">
        <v>880</v>
      </c>
      <c r="F16" s="67">
        <v>770</v>
      </c>
      <c r="G16" s="67">
        <v>480</v>
      </c>
      <c r="H16" s="67">
        <v>29</v>
      </c>
      <c r="I16" s="68">
        <v>1041</v>
      </c>
      <c r="J16" s="69" t="s">
        <v>149</v>
      </c>
      <c r="K16" s="67">
        <v>1160</v>
      </c>
      <c r="L16" s="67">
        <v>790</v>
      </c>
      <c r="M16" s="67">
        <v>480</v>
      </c>
      <c r="N16" s="67">
        <v>61</v>
      </c>
      <c r="O16" s="70">
        <v>2082</v>
      </c>
      <c r="P16" s="57"/>
      <c r="Q16" s="57"/>
    </row>
    <row r="17" spans="2:17">
      <c r="B17" s="66">
        <v>9</v>
      </c>
      <c r="C17" s="592"/>
      <c r="D17" s="67" t="s">
        <v>150</v>
      </c>
      <c r="E17" s="67">
        <v>1230</v>
      </c>
      <c r="F17" s="67">
        <v>600</v>
      </c>
      <c r="G17" s="67">
        <v>480</v>
      </c>
      <c r="H17" s="67">
        <v>35</v>
      </c>
      <c r="I17" s="68">
        <v>1215</v>
      </c>
      <c r="J17" s="69" t="s">
        <v>151</v>
      </c>
      <c r="K17" s="67">
        <v>1510</v>
      </c>
      <c r="L17" s="67">
        <v>610</v>
      </c>
      <c r="M17" s="67">
        <v>480</v>
      </c>
      <c r="N17" s="67">
        <v>73</v>
      </c>
      <c r="O17" s="249">
        <v>2491</v>
      </c>
      <c r="P17" s="107"/>
      <c r="Q17" s="107"/>
    </row>
    <row r="18" spans="2:17" ht="15.75" thickBot="1">
      <c r="B18" s="71">
        <v>10</v>
      </c>
      <c r="C18" s="593"/>
      <c r="D18" s="72" t="s">
        <v>152</v>
      </c>
      <c r="E18" s="72">
        <v>1230</v>
      </c>
      <c r="F18" s="72">
        <v>770</v>
      </c>
      <c r="G18" s="72">
        <v>480</v>
      </c>
      <c r="H18" s="72">
        <v>40</v>
      </c>
      <c r="I18" s="73">
        <v>1365</v>
      </c>
      <c r="J18" s="74" t="s">
        <v>153</v>
      </c>
      <c r="K18" s="72">
        <v>1510</v>
      </c>
      <c r="L18" s="72">
        <v>790</v>
      </c>
      <c r="M18" s="72">
        <v>480</v>
      </c>
      <c r="N18" s="72">
        <v>84</v>
      </c>
      <c r="O18" s="250">
        <v>2866</v>
      </c>
      <c r="P18" s="107"/>
      <c r="Q18" s="107"/>
    </row>
    <row r="19" spans="2:17" ht="15.75" customHeight="1" thickTop="1">
      <c r="B19" s="75">
        <v>11</v>
      </c>
      <c r="C19" s="595" t="s">
        <v>402</v>
      </c>
      <c r="D19" s="76" t="s">
        <v>154</v>
      </c>
      <c r="E19" s="76">
        <v>800</v>
      </c>
      <c r="F19" s="76">
        <v>610</v>
      </c>
      <c r="G19" s="76">
        <v>470</v>
      </c>
      <c r="H19" s="76">
        <v>25</v>
      </c>
      <c r="I19" s="77">
        <v>925</v>
      </c>
      <c r="J19" s="78" t="s">
        <v>155</v>
      </c>
      <c r="K19" s="76">
        <v>1040</v>
      </c>
      <c r="L19" s="76">
        <v>610</v>
      </c>
      <c r="M19" s="76">
        <v>470</v>
      </c>
      <c r="N19" s="76">
        <v>53</v>
      </c>
      <c r="O19" s="251">
        <v>1809</v>
      </c>
      <c r="P19" s="255"/>
      <c r="Q19" s="107"/>
    </row>
    <row r="20" spans="2:17">
      <c r="B20" s="66">
        <v>12</v>
      </c>
      <c r="C20" s="592"/>
      <c r="D20" s="67" t="s">
        <v>156</v>
      </c>
      <c r="E20" s="67">
        <v>800</v>
      </c>
      <c r="F20" s="67">
        <v>790</v>
      </c>
      <c r="G20" s="67">
        <v>470</v>
      </c>
      <c r="H20" s="67">
        <v>29</v>
      </c>
      <c r="I20" s="68">
        <v>1041</v>
      </c>
      <c r="J20" s="69" t="s">
        <v>157</v>
      </c>
      <c r="K20" s="67">
        <v>1040</v>
      </c>
      <c r="L20" s="67">
        <v>790</v>
      </c>
      <c r="M20" s="67">
        <v>470</v>
      </c>
      <c r="N20" s="67">
        <v>61</v>
      </c>
      <c r="O20" s="249">
        <v>2082</v>
      </c>
      <c r="P20" s="255"/>
      <c r="Q20" s="107"/>
    </row>
    <row r="21" spans="2:17">
      <c r="B21" s="66">
        <v>13</v>
      </c>
      <c r="C21" s="592"/>
      <c r="D21" s="67" t="s">
        <v>158</v>
      </c>
      <c r="E21" s="67">
        <v>1110</v>
      </c>
      <c r="F21" s="67">
        <v>620</v>
      </c>
      <c r="G21" s="67">
        <v>470</v>
      </c>
      <c r="H21" s="67">
        <v>34</v>
      </c>
      <c r="I21" s="68">
        <v>1186</v>
      </c>
      <c r="J21" s="69" t="s">
        <v>159</v>
      </c>
      <c r="K21" s="67">
        <v>1350</v>
      </c>
      <c r="L21" s="67">
        <v>620</v>
      </c>
      <c r="M21" s="67">
        <v>470</v>
      </c>
      <c r="N21" s="67">
        <v>71</v>
      </c>
      <c r="O21" s="249">
        <v>2423</v>
      </c>
      <c r="P21" s="255"/>
      <c r="Q21" s="107"/>
    </row>
    <row r="22" spans="2:17">
      <c r="B22" s="66">
        <v>14</v>
      </c>
      <c r="C22" s="592"/>
      <c r="D22" s="67" t="s">
        <v>160</v>
      </c>
      <c r="E22" s="67">
        <v>800</v>
      </c>
      <c r="F22" s="67">
        <v>960</v>
      </c>
      <c r="G22" s="67">
        <v>470</v>
      </c>
      <c r="H22" s="67">
        <v>33</v>
      </c>
      <c r="I22" s="68">
        <v>1157</v>
      </c>
      <c r="J22" s="69" t="s">
        <v>161</v>
      </c>
      <c r="K22" s="67">
        <v>1040</v>
      </c>
      <c r="L22" s="67">
        <v>960</v>
      </c>
      <c r="M22" s="67">
        <v>470</v>
      </c>
      <c r="N22" s="67">
        <v>69</v>
      </c>
      <c r="O22" s="249">
        <v>2355</v>
      </c>
      <c r="P22" s="255"/>
      <c r="Q22" s="107"/>
    </row>
    <row r="23" spans="2:17">
      <c r="B23" s="66">
        <v>15</v>
      </c>
      <c r="C23" s="592"/>
      <c r="D23" s="67" t="s">
        <v>162</v>
      </c>
      <c r="E23" s="67">
        <v>1110</v>
      </c>
      <c r="F23" s="67">
        <v>790</v>
      </c>
      <c r="G23" s="67">
        <v>470</v>
      </c>
      <c r="H23" s="67">
        <v>39</v>
      </c>
      <c r="I23" s="68">
        <v>1331</v>
      </c>
      <c r="J23" s="69" t="s">
        <v>163</v>
      </c>
      <c r="K23" s="67">
        <v>1350</v>
      </c>
      <c r="L23" s="67">
        <v>790</v>
      </c>
      <c r="M23" s="67">
        <v>470</v>
      </c>
      <c r="N23" s="67">
        <v>82</v>
      </c>
      <c r="O23" s="249">
        <v>2798</v>
      </c>
      <c r="P23" s="255"/>
      <c r="Q23" s="107"/>
    </row>
    <row r="24" spans="2:17">
      <c r="B24" s="66">
        <v>16</v>
      </c>
      <c r="C24" s="592"/>
      <c r="D24" s="67" t="s">
        <v>164</v>
      </c>
      <c r="E24" s="67">
        <v>800</v>
      </c>
      <c r="F24" s="67">
        <v>1140</v>
      </c>
      <c r="G24" s="67">
        <v>470</v>
      </c>
      <c r="H24" s="67">
        <v>36</v>
      </c>
      <c r="I24" s="68">
        <v>1244</v>
      </c>
      <c r="J24" s="69" t="s">
        <v>165</v>
      </c>
      <c r="K24" s="67">
        <v>1350</v>
      </c>
      <c r="L24" s="67">
        <v>1180</v>
      </c>
      <c r="M24" s="67">
        <v>470</v>
      </c>
      <c r="N24" s="67">
        <v>82</v>
      </c>
      <c r="O24" s="249">
        <v>2798</v>
      </c>
      <c r="P24" s="255"/>
      <c r="Q24" s="107"/>
    </row>
    <row r="25" spans="2:17">
      <c r="B25" s="66">
        <v>17</v>
      </c>
      <c r="C25" s="592"/>
      <c r="D25" s="67" t="s">
        <v>166</v>
      </c>
      <c r="E25" s="67">
        <v>1110</v>
      </c>
      <c r="F25" s="67">
        <v>960</v>
      </c>
      <c r="G25" s="67">
        <v>470</v>
      </c>
      <c r="H25" s="67">
        <v>43</v>
      </c>
      <c r="I25" s="68">
        <v>1468</v>
      </c>
      <c r="J25" s="69" t="s">
        <v>167</v>
      </c>
      <c r="K25" s="67">
        <v>1350</v>
      </c>
      <c r="L25" s="67">
        <v>960</v>
      </c>
      <c r="M25" s="67">
        <v>470</v>
      </c>
      <c r="N25" s="67">
        <v>90</v>
      </c>
      <c r="O25" s="249">
        <v>3071</v>
      </c>
      <c r="P25" s="255"/>
      <c r="Q25" s="107"/>
    </row>
    <row r="26" spans="2:17">
      <c r="B26" s="66">
        <v>18</v>
      </c>
      <c r="C26" s="592"/>
      <c r="D26" s="67" t="s">
        <v>168</v>
      </c>
      <c r="E26" s="67">
        <v>800</v>
      </c>
      <c r="F26" s="67">
        <v>1490</v>
      </c>
      <c r="G26" s="67">
        <v>470</v>
      </c>
      <c r="H26" s="67">
        <v>49</v>
      </c>
      <c r="I26" s="68">
        <v>1672</v>
      </c>
      <c r="J26" s="69" t="s">
        <v>169</v>
      </c>
      <c r="K26" s="67">
        <v>1040</v>
      </c>
      <c r="L26" s="67">
        <v>1490</v>
      </c>
      <c r="M26" s="67">
        <v>470</v>
      </c>
      <c r="N26" s="67">
        <v>103</v>
      </c>
      <c r="O26" s="249">
        <v>3987</v>
      </c>
      <c r="P26" s="255"/>
      <c r="Q26" s="107"/>
    </row>
    <row r="27" spans="2:17">
      <c r="B27" s="66">
        <v>19</v>
      </c>
      <c r="C27" s="592"/>
      <c r="D27" s="67" t="s">
        <v>170</v>
      </c>
      <c r="E27" s="67">
        <v>1110</v>
      </c>
      <c r="F27" s="67">
        <v>1140</v>
      </c>
      <c r="G27" s="67">
        <v>470</v>
      </c>
      <c r="H27" s="67">
        <v>48</v>
      </c>
      <c r="I27" s="68">
        <v>1638</v>
      </c>
      <c r="J27" s="69" t="s">
        <v>171</v>
      </c>
      <c r="K27" s="67">
        <v>1350</v>
      </c>
      <c r="L27" s="67">
        <v>1180</v>
      </c>
      <c r="M27" s="67">
        <v>470</v>
      </c>
      <c r="N27" s="67">
        <v>115</v>
      </c>
      <c r="O27" s="249">
        <v>3835</v>
      </c>
      <c r="P27" s="255"/>
      <c r="Q27" s="107"/>
    </row>
    <row r="28" spans="2:17" ht="15.75" thickBot="1">
      <c r="B28" s="71">
        <v>20</v>
      </c>
      <c r="C28" s="593"/>
      <c r="D28" s="72" t="s">
        <v>172</v>
      </c>
      <c r="E28" s="72">
        <v>1110</v>
      </c>
      <c r="F28" s="72">
        <v>1490</v>
      </c>
      <c r="G28" s="72">
        <v>470</v>
      </c>
      <c r="H28" s="72">
        <v>66</v>
      </c>
      <c r="I28" s="73">
        <v>2252</v>
      </c>
      <c r="J28" s="74" t="s">
        <v>173</v>
      </c>
      <c r="K28" s="72">
        <v>1350</v>
      </c>
      <c r="L28" s="72">
        <v>1490</v>
      </c>
      <c r="M28" s="72">
        <v>470</v>
      </c>
      <c r="N28" s="72">
        <v>139</v>
      </c>
      <c r="O28" s="250">
        <v>5031</v>
      </c>
      <c r="P28" s="255"/>
      <c r="Q28" s="107"/>
    </row>
    <row r="29" spans="2:17" ht="15.75" thickTop="1">
      <c r="B29" s="79">
        <v>21</v>
      </c>
      <c r="C29" s="591" t="s">
        <v>403</v>
      </c>
      <c r="D29" s="80" t="s">
        <v>174</v>
      </c>
      <c r="E29" s="80">
        <v>900</v>
      </c>
      <c r="F29" s="80">
        <v>490</v>
      </c>
      <c r="G29" s="80">
        <v>460</v>
      </c>
      <c r="H29" s="80">
        <v>23</v>
      </c>
      <c r="I29" s="81">
        <v>867</v>
      </c>
      <c r="J29" s="82" t="s">
        <v>175</v>
      </c>
      <c r="K29" s="80">
        <v>1190</v>
      </c>
      <c r="L29" s="80">
        <v>490</v>
      </c>
      <c r="M29" s="80">
        <v>460</v>
      </c>
      <c r="N29" s="80">
        <v>48</v>
      </c>
      <c r="O29" s="252">
        <v>1638</v>
      </c>
      <c r="P29" s="255"/>
      <c r="Q29" s="107"/>
    </row>
    <row r="30" spans="2:17">
      <c r="B30" s="66">
        <v>22</v>
      </c>
      <c r="C30" s="592"/>
      <c r="D30" s="67" t="s">
        <v>176</v>
      </c>
      <c r="E30" s="67">
        <v>900</v>
      </c>
      <c r="F30" s="67">
        <v>620</v>
      </c>
      <c r="G30" s="67">
        <v>450</v>
      </c>
      <c r="H30" s="67">
        <v>26</v>
      </c>
      <c r="I30" s="68">
        <v>954</v>
      </c>
      <c r="J30" s="69" t="s">
        <v>177</v>
      </c>
      <c r="K30" s="67">
        <v>1190</v>
      </c>
      <c r="L30" s="67">
        <v>620</v>
      </c>
      <c r="M30" s="67">
        <v>460</v>
      </c>
      <c r="N30" s="67">
        <v>55</v>
      </c>
      <c r="O30" s="249">
        <v>1877</v>
      </c>
      <c r="P30" s="255"/>
      <c r="Q30" s="107"/>
    </row>
    <row r="31" spans="2:17">
      <c r="B31" s="66">
        <v>23</v>
      </c>
      <c r="C31" s="592"/>
      <c r="D31" s="67" t="s">
        <v>178</v>
      </c>
      <c r="E31" s="67">
        <v>1260</v>
      </c>
      <c r="F31" s="67">
        <v>490</v>
      </c>
      <c r="G31" s="67">
        <v>450</v>
      </c>
      <c r="H31" s="67">
        <v>31</v>
      </c>
      <c r="I31" s="68">
        <v>1099</v>
      </c>
      <c r="J31" s="69" t="s">
        <v>179</v>
      </c>
      <c r="K31" s="67">
        <v>1550</v>
      </c>
      <c r="L31" s="67">
        <v>490</v>
      </c>
      <c r="M31" s="67">
        <v>460</v>
      </c>
      <c r="N31" s="67">
        <v>65</v>
      </c>
      <c r="O31" s="249">
        <v>2218</v>
      </c>
      <c r="P31" s="255"/>
      <c r="Q31" s="107"/>
    </row>
    <row r="32" spans="2:17">
      <c r="B32" s="66">
        <v>24</v>
      </c>
      <c r="C32" s="592"/>
      <c r="D32" s="67" t="s">
        <v>180</v>
      </c>
      <c r="E32" s="67">
        <v>900</v>
      </c>
      <c r="F32" s="67">
        <v>760</v>
      </c>
      <c r="G32" s="67">
        <v>450</v>
      </c>
      <c r="H32" s="67">
        <v>29</v>
      </c>
      <c r="I32" s="68">
        <v>1041</v>
      </c>
      <c r="J32" s="69" t="s">
        <v>181</v>
      </c>
      <c r="K32" s="67">
        <v>1190</v>
      </c>
      <c r="L32" s="67">
        <v>760</v>
      </c>
      <c r="M32" s="67">
        <v>460</v>
      </c>
      <c r="N32" s="67">
        <v>61</v>
      </c>
      <c r="O32" s="249">
        <v>2082</v>
      </c>
      <c r="P32" s="255"/>
      <c r="Q32" s="107"/>
    </row>
    <row r="33" spans="2:17">
      <c r="B33" s="66">
        <v>25</v>
      </c>
      <c r="C33" s="592"/>
      <c r="D33" s="67" t="s">
        <v>182</v>
      </c>
      <c r="E33" s="67">
        <v>1260</v>
      </c>
      <c r="F33" s="67">
        <v>620</v>
      </c>
      <c r="G33" s="67">
        <v>450</v>
      </c>
      <c r="H33" s="67">
        <v>35</v>
      </c>
      <c r="I33" s="68">
        <v>1215</v>
      </c>
      <c r="J33" s="69" t="s">
        <v>183</v>
      </c>
      <c r="K33" s="67">
        <v>1550</v>
      </c>
      <c r="L33" s="67">
        <v>620</v>
      </c>
      <c r="M33" s="67">
        <v>460</v>
      </c>
      <c r="N33" s="67">
        <v>73</v>
      </c>
      <c r="O33" s="249">
        <v>2491</v>
      </c>
      <c r="P33" s="255"/>
      <c r="Q33" s="107"/>
    </row>
    <row r="34" spans="2:17">
      <c r="B34" s="66">
        <v>26</v>
      </c>
      <c r="C34" s="592"/>
      <c r="D34" s="67" t="s">
        <v>184</v>
      </c>
      <c r="E34" s="67">
        <v>900</v>
      </c>
      <c r="F34" s="67">
        <v>890</v>
      </c>
      <c r="G34" s="67">
        <v>450</v>
      </c>
      <c r="H34" s="67">
        <v>32</v>
      </c>
      <c r="I34" s="68">
        <v>1128</v>
      </c>
      <c r="J34" s="69" t="s">
        <v>185</v>
      </c>
      <c r="K34" s="67">
        <v>1190</v>
      </c>
      <c r="L34" s="67">
        <v>890</v>
      </c>
      <c r="M34" s="67">
        <v>460</v>
      </c>
      <c r="N34" s="67">
        <v>67</v>
      </c>
      <c r="O34" s="249">
        <v>2286</v>
      </c>
      <c r="P34" s="255"/>
      <c r="Q34" s="107"/>
    </row>
    <row r="35" spans="2:17">
      <c r="B35" s="66">
        <v>27</v>
      </c>
      <c r="C35" s="592"/>
      <c r="D35" s="67" t="s">
        <v>186</v>
      </c>
      <c r="E35" s="67">
        <v>1260</v>
      </c>
      <c r="F35" s="67">
        <v>760</v>
      </c>
      <c r="G35" s="67">
        <v>450</v>
      </c>
      <c r="H35" s="67">
        <v>39</v>
      </c>
      <c r="I35" s="68">
        <v>1331</v>
      </c>
      <c r="J35" s="69" t="s">
        <v>187</v>
      </c>
      <c r="K35" s="67">
        <v>1550</v>
      </c>
      <c r="L35" s="67">
        <v>760</v>
      </c>
      <c r="M35" s="67">
        <v>460</v>
      </c>
      <c r="N35" s="67">
        <v>82</v>
      </c>
      <c r="O35" s="249">
        <v>2798</v>
      </c>
      <c r="P35" s="255"/>
      <c r="Q35" s="107"/>
    </row>
    <row r="36" spans="2:17">
      <c r="B36" s="66">
        <v>28</v>
      </c>
      <c r="C36" s="592"/>
      <c r="D36" s="67" t="s">
        <v>188</v>
      </c>
      <c r="E36" s="67">
        <v>900</v>
      </c>
      <c r="F36" s="67">
        <v>1160</v>
      </c>
      <c r="G36" s="67">
        <v>450</v>
      </c>
      <c r="H36" s="67">
        <v>38</v>
      </c>
      <c r="I36" s="68">
        <v>1302</v>
      </c>
      <c r="J36" s="69" t="s">
        <v>189</v>
      </c>
      <c r="K36" s="67">
        <v>1190</v>
      </c>
      <c r="L36" s="67">
        <v>1200</v>
      </c>
      <c r="M36" s="67">
        <v>460</v>
      </c>
      <c r="N36" s="67">
        <v>92</v>
      </c>
      <c r="O36" s="249">
        <v>3139</v>
      </c>
      <c r="P36" s="255"/>
      <c r="Q36" s="107"/>
    </row>
    <row r="37" spans="2:17">
      <c r="B37" s="66">
        <v>29</v>
      </c>
      <c r="C37" s="592"/>
      <c r="D37" s="67" t="s">
        <v>190</v>
      </c>
      <c r="E37" s="67">
        <v>1260</v>
      </c>
      <c r="F37" s="67">
        <v>890</v>
      </c>
      <c r="G37" s="67">
        <v>450</v>
      </c>
      <c r="H37" s="67">
        <v>43</v>
      </c>
      <c r="I37" s="68">
        <v>1468</v>
      </c>
      <c r="J37" s="69" t="s">
        <v>191</v>
      </c>
      <c r="K37" s="67">
        <v>1550</v>
      </c>
      <c r="L37" s="67">
        <v>890</v>
      </c>
      <c r="M37" s="67">
        <v>460</v>
      </c>
      <c r="N37" s="67">
        <v>90</v>
      </c>
      <c r="O37" s="249">
        <v>3071</v>
      </c>
      <c r="P37" s="255"/>
      <c r="Q37" s="107"/>
    </row>
    <row r="38" spans="2:17" ht="15" customHeight="1">
      <c r="B38" s="83">
        <v>30</v>
      </c>
      <c r="C38" s="594"/>
      <c r="D38" s="84" t="s">
        <v>192</v>
      </c>
      <c r="E38" s="84">
        <v>1260</v>
      </c>
      <c r="F38" s="84">
        <v>1160</v>
      </c>
      <c r="G38" s="84">
        <v>450</v>
      </c>
      <c r="H38" s="84">
        <v>50</v>
      </c>
      <c r="I38" s="85">
        <v>1706</v>
      </c>
      <c r="J38" s="86" t="s">
        <v>193</v>
      </c>
      <c r="K38" s="84">
        <v>1550</v>
      </c>
      <c r="L38" s="84">
        <v>1200</v>
      </c>
      <c r="M38" s="84">
        <v>460</v>
      </c>
      <c r="N38" s="84">
        <v>122</v>
      </c>
      <c r="O38" s="253">
        <v>4038</v>
      </c>
      <c r="P38" s="255"/>
      <c r="Q38" s="107"/>
    </row>
    <row r="39" spans="2:17" ht="15.75" hidden="1" thickTop="1">
      <c r="B39" s="99"/>
      <c r="C39" s="100"/>
      <c r="D39" s="99"/>
      <c r="E39" s="99"/>
      <c r="F39" s="99"/>
      <c r="G39" s="99"/>
      <c r="H39" s="99"/>
      <c r="I39" s="101"/>
      <c r="J39" s="102"/>
      <c r="K39" s="99"/>
      <c r="L39" s="99"/>
      <c r="M39" s="99"/>
      <c r="N39" s="99"/>
      <c r="O39" s="101"/>
      <c r="P39" s="107"/>
      <c r="Q39" s="107"/>
    </row>
    <row r="40" spans="2:17" ht="0.75" customHeight="1" thickBot="1">
      <c r="B40" s="103"/>
      <c r="C40" s="104"/>
      <c r="D40" s="103"/>
      <c r="E40" s="103"/>
      <c r="F40" s="103"/>
      <c r="G40" s="103"/>
      <c r="H40" s="103"/>
      <c r="I40" s="105"/>
      <c r="J40" s="106"/>
      <c r="K40" s="103"/>
      <c r="L40" s="103"/>
      <c r="M40" s="103"/>
      <c r="N40" s="103"/>
      <c r="O40" s="105"/>
      <c r="P40" s="107"/>
      <c r="Q40" s="107"/>
    </row>
    <row r="41" spans="2:17" ht="14.25" customHeight="1" thickTop="1">
      <c r="B41" s="75">
        <v>31</v>
      </c>
      <c r="C41" s="595" t="s">
        <v>404</v>
      </c>
      <c r="D41" s="76" t="s">
        <v>194</v>
      </c>
      <c r="E41" s="76">
        <v>910</v>
      </c>
      <c r="F41" s="76">
        <v>500</v>
      </c>
      <c r="G41" s="76">
        <v>540</v>
      </c>
      <c r="H41" s="76">
        <v>25</v>
      </c>
      <c r="I41" s="77">
        <v>925</v>
      </c>
      <c r="J41" s="78" t="s">
        <v>195</v>
      </c>
      <c r="K41" s="76">
        <v>1210</v>
      </c>
      <c r="L41" s="76">
        <v>500</v>
      </c>
      <c r="M41" s="76">
        <v>540</v>
      </c>
      <c r="N41" s="76">
        <v>52</v>
      </c>
      <c r="O41" s="251">
        <v>1775</v>
      </c>
      <c r="P41" s="255"/>
      <c r="Q41" s="107"/>
    </row>
    <row r="42" spans="2:17">
      <c r="B42" s="66">
        <v>32</v>
      </c>
      <c r="C42" s="592"/>
      <c r="D42" s="87" t="s">
        <v>196</v>
      </c>
      <c r="E42" s="87">
        <v>910</v>
      </c>
      <c r="F42" s="87">
        <v>640</v>
      </c>
      <c r="G42" s="87">
        <v>540</v>
      </c>
      <c r="H42" s="87">
        <v>28</v>
      </c>
      <c r="I42" s="68">
        <v>1012</v>
      </c>
      <c r="J42" s="69" t="s">
        <v>197</v>
      </c>
      <c r="K42" s="87">
        <v>1210</v>
      </c>
      <c r="L42" s="87">
        <v>640</v>
      </c>
      <c r="M42" s="87">
        <v>540</v>
      </c>
      <c r="N42" s="87">
        <v>59</v>
      </c>
      <c r="O42" s="249">
        <v>2013</v>
      </c>
      <c r="P42" s="255"/>
      <c r="Q42" s="107"/>
    </row>
    <row r="43" spans="2:17">
      <c r="B43" s="66">
        <v>33</v>
      </c>
      <c r="C43" s="592"/>
      <c r="D43" s="87" t="s">
        <v>198</v>
      </c>
      <c r="E43" s="87">
        <v>1280</v>
      </c>
      <c r="F43" s="87">
        <v>500</v>
      </c>
      <c r="G43" s="87">
        <v>540</v>
      </c>
      <c r="H43" s="87">
        <v>35</v>
      </c>
      <c r="I43" s="68">
        <v>1215</v>
      </c>
      <c r="J43" s="69" t="s">
        <v>199</v>
      </c>
      <c r="K43" s="87">
        <v>1570</v>
      </c>
      <c r="L43" s="87">
        <v>500</v>
      </c>
      <c r="M43" s="87">
        <v>540</v>
      </c>
      <c r="N43" s="87">
        <v>69</v>
      </c>
      <c r="O43" s="249">
        <v>2355</v>
      </c>
      <c r="P43" s="255"/>
      <c r="Q43" s="107"/>
    </row>
    <row r="44" spans="2:17">
      <c r="B44" s="66">
        <v>34</v>
      </c>
      <c r="C44" s="592"/>
      <c r="D44" s="87" t="s">
        <v>200</v>
      </c>
      <c r="E44" s="87">
        <v>910</v>
      </c>
      <c r="F44" s="87">
        <v>780</v>
      </c>
      <c r="G44" s="87">
        <v>540</v>
      </c>
      <c r="H44" s="87">
        <v>33</v>
      </c>
      <c r="I44" s="68">
        <v>1157</v>
      </c>
      <c r="J44" s="69" t="s">
        <v>201</v>
      </c>
      <c r="K44" s="87">
        <v>1210</v>
      </c>
      <c r="L44" s="87">
        <v>780</v>
      </c>
      <c r="M44" s="87">
        <v>540</v>
      </c>
      <c r="N44" s="87">
        <v>65</v>
      </c>
      <c r="O44" s="249">
        <v>2218</v>
      </c>
      <c r="P44" s="255"/>
      <c r="Q44" s="107"/>
    </row>
    <row r="45" spans="2:17">
      <c r="B45" s="66">
        <v>35</v>
      </c>
      <c r="C45" s="592"/>
      <c r="D45" s="87" t="s">
        <v>202</v>
      </c>
      <c r="E45" s="87">
        <v>1280</v>
      </c>
      <c r="F45" s="87">
        <v>640</v>
      </c>
      <c r="G45" s="87">
        <v>540</v>
      </c>
      <c r="H45" s="87">
        <v>39</v>
      </c>
      <c r="I45" s="68">
        <v>1331</v>
      </c>
      <c r="J45" s="69" t="s">
        <v>203</v>
      </c>
      <c r="K45" s="87">
        <v>1570</v>
      </c>
      <c r="L45" s="87">
        <v>640</v>
      </c>
      <c r="M45" s="87">
        <v>540</v>
      </c>
      <c r="N45" s="87">
        <v>78</v>
      </c>
      <c r="O45" s="249">
        <v>2662</v>
      </c>
      <c r="P45" s="255"/>
      <c r="Q45" s="107"/>
    </row>
    <row r="46" spans="2:17">
      <c r="B46" s="66">
        <v>36</v>
      </c>
      <c r="C46" s="592"/>
      <c r="D46" s="87" t="s">
        <v>204</v>
      </c>
      <c r="E46" s="87">
        <v>910</v>
      </c>
      <c r="F46" s="87">
        <v>920</v>
      </c>
      <c r="G46" s="87">
        <v>540</v>
      </c>
      <c r="H46" s="87">
        <v>36</v>
      </c>
      <c r="I46" s="68">
        <v>1244</v>
      </c>
      <c r="J46" s="69" t="s">
        <v>205</v>
      </c>
      <c r="K46" s="87">
        <v>1210</v>
      </c>
      <c r="L46" s="87">
        <v>920</v>
      </c>
      <c r="M46" s="87">
        <v>540</v>
      </c>
      <c r="N46" s="87">
        <v>71</v>
      </c>
      <c r="O46" s="249">
        <v>2423</v>
      </c>
      <c r="P46" s="255"/>
      <c r="Q46" s="107"/>
    </row>
    <row r="47" spans="2:17">
      <c r="B47" s="66">
        <v>37</v>
      </c>
      <c r="C47" s="592"/>
      <c r="D47" s="87" t="s">
        <v>206</v>
      </c>
      <c r="E47" s="87">
        <v>1280</v>
      </c>
      <c r="F47" s="87">
        <v>780</v>
      </c>
      <c r="G47" s="87">
        <v>540</v>
      </c>
      <c r="H47" s="87">
        <v>44</v>
      </c>
      <c r="I47" s="68">
        <v>1502</v>
      </c>
      <c r="J47" s="69" t="s">
        <v>207</v>
      </c>
      <c r="K47" s="87">
        <v>1570</v>
      </c>
      <c r="L47" s="87">
        <v>780</v>
      </c>
      <c r="M47" s="87">
        <v>540</v>
      </c>
      <c r="N47" s="87">
        <v>86</v>
      </c>
      <c r="O47" s="249">
        <v>2935</v>
      </c>
      <c r="P47" s="255"/>
      <c r="Q47" s="107"/>
    </row>
    <row r="48" spans="2:17">
      <c r="B48" s="66">
        <v>38</v>
      </c>
      <c r="C48" s="592"/>
      <c r="D48" s="87" t="s">
        <v>208</v>
      </c>
      <c r="E48" s="87">
        <v>910</v>
      </c>
      <c r="F48" s="87">
        <v>1200</v>
      </c>
      <c r="G48" s="87">
        <v>540</v>
      </c>
      <c r="H48" s="87">
        <v>49</v>
      </c>
      <c r="I48" s="68">
        <v>1672</v>
      </c>
      <c r="J48" s="69" t="s">
        <v>209</v>
      </c>
      <c r="K48" s="87">
        <v>1210</v>
      </c>
      <c r="L48" s="87">
        <v>1240</v>
      </c>
      <c r="M48" s="87">
        <v>540</v>
      </c>
      <c r="N48" s="87">
        <v>94</v>
      </c>
      <c r="O48" s="249">
        <v>3708</v>
      </c>
      <c r="P48" s="255"/>
      <c r="Q48" s="107"/>
    </row>
    <row r="49" spans="2:17">
      <c r="B49" s="66">
        <v>39</v>
      </c>
      <c r="C49" s="592"/>
      <c r="D49" s="88" t="s">
        <v>210</v>
      </c>
      <c r="E49" s="88">
        <v>1280</v>
      </c>
      <c r="F49" s="88">
        <v>920</v>
      </c>
      <c r="G49" s="88">
        <v>540</v>
      </c>
      <c r="H49" s="88">
        <v>48</v>
      </c>
      <c r="I49" s="85">
        <v>1638</v>
      </c>
      <c r="J49" s="86" t="s">
        <v>211</v>
      </c>
      <c r="K49" s="88">
        <v>1570</v>
      </c>
      <c r="L49" s="88">
        <v>920</v>
      </c>
      <c r="M49" s="88">
        <v>540</v>
      </c>
      <c r="N49" s="88">
        <v>94</v>
      </c>
      <c r="O49" s="253">
        <v>3208</v>
      </c>
      <c r="P49" s="255"/>
      <c r="Q49" s="107"/>
    </row>
    <row r="50" spans="2:17" ht="15" customHeight="1" thickBot="1">
      <c r="B50" s="95">
        <v>40</v>
      </c>
      <c r="C50" s="612"/>
      <c r="D50" s="96" t="s">
        <v>212</v>
      </c>
      <c r="E50" s="96">
        <v>1280</v>
      </c>
      <c r="F50" s="96">
        <v>1200</v>
      </c>
      <c r="G50" s="96">
        <v>540</v>
      </c>
      <c r="H50" s="96">
        <v>65</v>
      </c>
      <c r="I50" s="97">
        <v>2218</v>
      </c>
      <c r="J50" s="98" t="s">
        <v>213</v>
      </c>
      <c r="K50" s="96">
        <v>1570</v>
      </c>
      <c r="L50" s="96">
        <v>1240</v>
      </c>
      <c r="M50" s="96">
        <v>540</v>
      </c>
      <c r="N50" s="96">
        <v>128</v>
      </c>
      <c r="O50" s="254">
        <v>4712</v>
      </c>
      <c r="P50" s="255"/>
      <c r="Q50" s="107"/>
    </row>
    <row r="51" spans="2:17" ht="16.5" customHeight="1" thickTop="1">
      <c r="B51" s="79">
        <v>41</v>
      </c>
      <c r="C51" s="591" t="s">
        <v>405</v>
      </c>
      <c r="D51" s="80" t="s">
        <v>214</v>
      </c>
      <c r="E51" s="80">
        <v>900</v>
      </c>
      <c r="F51" s="80">
        <v>610</v>
      </c>
      <c r="G51" s="80">
        <v>520</v>
      </c>
      <c r="H51" s="80">
        <v>27</v>
      </c>
      <c r="I51" s="81">
        <v>983</v>
      </c>
      <c r="J51" s="82" t="s">
        <v>215</v>
      </c>
      <c r="K51" s="80">
        <v>1180</v>
      </c>
      <c r="L51" s="80">
        <v>610</v>
      </c>
      <c r="M51" s="80">
        <v>520</v>
      </c>
      <c r="N51" s="80">
        <v>56</v>
      </c>
      <c r="O51" s="252">
        <v>1911</v>
      </c>
      <c r="P51" s="255"/>
      <c r="Q51" s="57"/>
    </row>
    <row r="52" spans="2:17">
      <c r="B52" s="66">
        <v>42</v>
      </c>
      <c r="C52" s="592"/>
      <c r="D52" s="67" t="s">
        <v>216</v>
      </c>
      <c r="E52" s="67">
        <v>900</v>
      </c>
      <c r="F52" s="67">
        <v>780</v>
      </c>
      <c r="G52" s="67">
        <v>520</v>
      </c>
      <c r="H52" s="67">
        <v>30</v>
      </c>
      <c r="I52" s="68">
        <v>1070</v>
      </c>
      <c r="J52" s="69" t="s">
        <v>217</v>
      </c>
      <c r="K52" s="67">
        <v>1180</v>
      </c>
      <c r="L52" s="67">
        <v>780</v>
      </c>
      <c r="M52" s="67">
        <v>520</v>
      </c>
      <c r="N52" s="67">
        <v>63</v>
      </c>
      <c r="O52" s="249">
        <v>2150</v>
      </c>
      <c r="P52" s="255"/>
      <c r="Q52" s="57"/>
    </row>
    <row r="53" spans="2:17">
      <c r="B53" s="66">
        <v>43</v>
      </c>
      <c r="C53" s="592"/>
      <c r="D53" s="67" t="s">
        <v>218</v>
      </c>
      <c r="E53" s="67">
        <v>1250</v>
      </c>
      <c r="F53" s="67">
        <v>610</v>
      </c>
      <c r="G53" s="67">
        <v>520</v>
      </c>
      <c r="H53" s="67">
        <v>35</v>
      </c>
      <c r="I53" s="68">
        <v>1215</v>
      </c>
      <c r="J53" s="69" t="s">
        <v>219</v>
      </c>
      <c r="K53" s="67">
        <v>1540</v>
      </c>
      <c r="L53" s="67">
        <v>610</v>
      </c>
      <c r="M53" s="67">
        <v>520</v>
      </c>
      <c r="N53" s="67">
        <v>74</v>
      </c>
      <c r="O53" s="249">
        <v>2525</v>
      </c>
      <c r="P53" s="255"/>
      <c r="Q53" s="57"/>
    </row>
    <row r="54" spans="2:17">
      <c r="B54" s="66">
        <v>44</v>
      </c>
      <c r="C54" s="592"/>
      <c r="D54" s="67" t="s">
        <v>220</v>
      </c>
      <c r="E54" s="67">
        <v>900</v>
      </c>
      <c r="F54" s="67">
        <v>960</v>
      </c>
      <c r="G54" s="67">
        <v>520</v>
      </c>
      <c r="H54" s="67">
        <v>34</v>
      </c>
      <c r="I54" s="68">
        <v>1186</v>
      </c>
      <c r="J54" s="69" t="s">
        <v>221</v>
      </c>
      <c r="K54" s="67">
        <v>1180</v>
      </c>
      <c r="L54" s="67">
        <v>960</v>
      </c>
      <c r="M54" s="67">
        <v>520</v>
      </c>
      <c r="N54" s="67">
        <v>71</v>
      </c>
      <c r="O54" s="249">
        <v>2423</v>
      </c>
      <c r="P54" s="255"/>
      <c r="Q54" s="57"/>
    </row>
    <row r="55" spans="2:17">
      <c r="B55" s="66">
        <v>45</v>
      </c>
      <c r="C55" s="592"/>
      <c r="D55" s="67" t="s">
        <v>222</v>
      </c>
      <c r="E55" s="67">
        <v>1250</v>
      </c>
      <c r="F55" s="67">
        <v>780</v>
      </c>
      <c r="G55" s="67">
        <v>520</v>
      </c>
      <c r="H55" s="67">
        <v>41</v>
      </c>
      <c r="I55" s="68">
        <v>1399</v>
      </c>
      <c r="J55" s="69" t="s">
        <v>223</v>
      </c>
      <c r="K55" s="67">
        <v>1540</v>
      </c>
      <c r="L55" s="67">
        <v>780</v>
      </c>
      <c r="M55" s="67">
        <v>520</v>
      </c>
      <c r="N55" s="67">
        <v>86</v>
      </c>
      <c r="O55" s="249">
        <v>2935</v>
      </c>
      <c r="P55" s="255"/>
      <c r="Q55" s="57"/>
    </row>
    <row r="56" spans="2:17">
      <c r="B56" s="66">
        <v>46</v>
      </c>
      <c r="C56" s="592"/>
      <c r="D56" s="67" t="s">
        <v>224</v>
      </c>
      <c r="E56" s="67">
        <v>900</v>
      </c>
      <c r="F56" s="67">
        <v>1130</v>
      </c>
      <c r="G56" s="67">
        <v>520</v>
      </c>
      <c r="H56" s="67">
        <v>38</v>
      </c>
      <c r="I56" s="68">
        <v>1302</v>
      </c>
      <c r="J56" s="69" t="s">
        <v>225</v>
      </c>
      <c r="K56" s="67">
        <v>1180</v>
      </c>
      <c r="L56" s="67">
        <v>1170</v>
      </c>
      <c r="M56" s="67">
        <v>520</v>
      </c>
      <c r="N56" s="67">
        <v>92</v>
      </c>
      <c r="O56" s="249">
        <v>3139</v>
      </c>
      <c r="P56" s="255"/>
      <c r="Q56" s="57"/>
    </row>
    <row r="57" spans="2:17">
      <c r="B57" s="66">
        <v>47</v>
      </c>
      <c r="C57" s="592"/>
      <c r="D57" s="67" t="s">
        <v>226</v>
      </c>
      <c r="E57" s="67">
        <v>1250</v>
      </c>
      <c r="F57" s="67">
        <v>960</v>
      </c>
      <c r="G57" s="67">
        <v>520</v>
      </c>
      <c r="H57" s="67">
        <v>45</v>
      </c>
      <c r="I57" s="68">
        <v>1536</v>
      </c>
      <c r="J57" s="69" t="s">
        <v>227</v>
      </c>
      <c r="K57" s="67">
        <v>1540</v>
      </c>
      <c r="L57" s="67">
        <v>960</v>
      </c>
      <c r="M57" s="67">
        <v>520</v>
      </c>
      <c r="N57" s="67">
        <v>94</v>
      </c>
      <c r="O57" s="249">
        <v>3208</v>
      </c>
      <c r="P57" s="255"/>
      <c r="Q57" s="57"/>
    </row>
    <row r="58" spans="2:17">
      <c r="B58" s="66">
        <v>48</v>
      </c>
      <c r="C58" s="592"/>
      <c r="D58" s="67" t="s">
        <v>228</v>
      </c>
      <c r="E58" s="67">
        <v>900</v>
      </c>
      <c r="F58" s="67">
        <v>1520</v>
      </c>
      <c r="G58" s="67">
        <v>520</v>
      </c>
      <c r="H58" s="67">
        <v>52</v>
      </c>
      <c r="I58" s="68">
        <v>1775</v>
      </c>
      <c r="J58" s="69" t="s">
        <v>229</v>
      </c>
      <c r="K58" s="67">
        <v>1180</v>
      </c>
      <c r="L58" s="67">
        <v>1520</v>
      </c>
      <c r="M58" s="67">
        <v>520</v>
      </c>
      <c r="N58" s="67">
        <v>109</v>
      </c>
      <c r="O58" s="249">
        <v>4161</v>
      </c>
      <c r="P58" s="255"/>
      <c r="Q58" s="57"/>
    </row>
    <row r="59" spans="2:17">
      <c r="B59" s="66">
        <v>49</v>
      </c>
      <c r="C59" s="592"/>
      <c r="D59" s="67" t="s">
        <v>230</v>
      </c>
      <c r="E59" s="67">
        <v>1250</v>
      </c>
      <c r="F59" s="67">
        <v>1130</v>
      </c>
      <c r="G59" s="67">
        <v>520</v>
      </c>
      <c r="H59" s="67">
        <v>50</v>
      </c>
      <c r="I59" s="68">
        <v>1706</v>
      </c>
      <c r="J59" s="69" t="s">
        <v>231</v>
      </c>
      <c r="K59" s="67">
        <v>1540</v>
      </c>
      <c r="L59" s="67">
        <v>1170</v>
      </c>
      <c r="M59" s="67">
        <v>520</v>
      </c>
      <c r="N59" s="67">
        <v>122</v>
      </c>
      <c r="O59" s="249">
        <v>4038</v>
      </c>
      <c r="P59" s="255"/>
      <c r="Q59" s="57"/>
    </row>
    <row r="60" spans="2:17" ht="15.75" thickBot="1">
      <c r="B60" s="83">
        <v>50</v>
      </c>
      <c r="C60" s="594"/>
      <c r="D60" s="84" t="s">
        <v>232</v>
      </c>
      <c r="E60" s="84">
        <v>1250</v>
      </c>
      <c r="F60" s="84">
        <v>1520</v>
      </c>
      <c r="G60" s="84">
        <v>520</v>
      </c>
      <c r="H60" s="84">
        <v>69</v>
      </c>
      <c r="I60" s="85">
        <v>2355</v>
      </c>
      <c r="J60" s="86" t="s">
        <v>233</v>
      </c>
      <c r="K60" s="84">
        <v>1540</v>
      </c>
      <c r="L60" s="84">
        <v>1520</v>
      </c>
      <c r="M60" s="84">
        <v>520</v>
      </c>
      <c r="N60" s="84">
        <v>145</v>
      </c>
      <c r="O60" s="253">
        <v>5205</v>
      </c>
      <c r="P60" s="255"/>
      <c r="Q60" s="57"/>
    </row>
    <row r="61" spans="2:17" ht="15" customHeight="1" thickTop="1">
      <c r="B61" s="75">
        <v>51</v>
      </c>
      <c r="C61" s="595" t="s">
        <v>406</v>
      </c>
      <c r="D61" s="76" t="s">
        <v>234</v>
      </c>
      <c r="E61" s="76">
        <v>980</v>
      </c>
      <c r="F61" s="76">
        <v>530</v>
      </c>
      <c r="G61" s="76">
        <v>580</v>
      </c>
      <c r="H61" s="76">
        <v>26</v>
      </c>
      <c r="I61" s="77">
        <v>954</v>
      </c>
      <c r="J61" s="78" t="s">
        <v>235</v>
      </c>
      <c r="K61" s="76">
        <v>1310</v>
      </c>
      <c r="L61" s="76">
        <v>530</v>
      </c>
      <c r="M61" s="76">
        <v>580</v>
      </c>
      <c r="N61" s="76">
        <v>56</v>
      </c>
      <c r="O61" s="251">
        <v>1911</v>
      </c>
      <c r="P61" s="255"/>
      <c r="Q61" s="57"/>
    </row>
    <row r="62" spans="2:17">
      <c r="B62" s="66">
        <v>52</v>
      </c>
      <c r="C62" s="592"/>
      <c r="D62" s="67" t="s">
        <v>236</v>
      </c>
      <c r="E62" s="67">
        <v>980</v>
      </c>
      <c r="F62" s="67">
        <v>680</v>
      </c>
      <c r="G62" s="67">
        <v>580</v>
      </c>
      <c r="H62" s="67">
        <v>30</v>
      </c>
      <c r="I62" s="68">
        <v>1070</v>
      </c>
      <c r="J62" s="69" t="s">
        <v>237</v>
      </c>
      <c r="K62" s="67">
        <v>1310</v>
      </c>
      <c r="L62" s="67">
        <v>680</v>
      </c>
      <c r="M62" s="67">
        <v>580</v>
      </c>
      <c r="N62" s="67">
        <v>62</v>
      </c>
      <c r="O62" s="249">
        <v>2116</v>
      </c>
      <c r="P62" s="255"/>
      <c r="Q62" s="57"/>
    </row>
    <row r="63" spans="2:17">
      <c r="B63" s="66">
        <v>53</v>
      </c>
      <c r="C63" s="592"/>
      <c r="D63" s="67" t="s">
        <v>238</v>
      </c>
      <c r="E63" s="67">
        <v>1380</v>
      </c>
      <c r="F63" s="67">
        <v>530</v>
      </c>
      <c r="G63" s="67">
        <v>580</v>
      </c>
      <c r="H63" s="67">
        <v>36</v>
      </c>
      <c r="I63" s="68">
        <v>1244</v>
      </c>
      <c r="J63" s="69" t="s">
        <v>239</v>
      </c>
      <c r="K63" s="67">
        <v>1700</v>
      </c>
      <c r="L63" s="67">
        <v>530</v>
      </c>
      <c r="M63" s="67">
        <v>580</v>
      </c>
      <c r="N63" s="67">
        <v>74</v>
      </c>
      <c r="O63" s="249">
        <v>2525</v>
      </c>
      <c r="P63" s="255"/>
      <c r="Q63" s="57"/>
    </row>
    <row r="64" spans="2:17">
      <c r="B64" s="66">
        <v>54</v>
      </c>
      <c r="C64" s="592"/>
      <c r="D64" s="67" t="s">
        <v>240</v>
      </c>
      <c r="E64" s="67">
        <v>980</v>
      </c>
      <c r="F64" s="67">
        <v>830</v>
      </c>
      <c r="G64" s="67">
        <v>580</v>
      </c>
      <c r="H64" s="67">
        <v>33</v>
      </c>
      <c r="I64" s="68">
        <v>1157</v>
      </c>
      <c r="J64" s="69" t="s">
        <v>241</v>
      </c>
      <c r="K64" s="67">
        <v>1310</v>
      </c>
      <c r="L64" s="67">
        <v>830</v>
      </c>
      <c r="M64" s="67">
        <v>580</v>
      </c>
      <c r="N64" s="67">
        <v>69</v>
      </c>
      <c r="O64" s="249">
        <v>2355</v>
      </c>
      <c r="P64" s="255"/>
      <c r="Q64" s="57"/>
    </row>
    <row r="65" spans="2:17">
      <c r="B65" s="66">
        <v>55</v>
      </c>
      <c r="C65" s="592"/>
      <c r="D65" s="67" t="s">
        <v>242</v>
      </c>
      <c r="E65" s="67">
        <v>1380</v>
      </c>
      <c r="F65" s="67">
        <v>680</v>
      </c>
      <c r="G65" s="67">
        <v>580</v>
      </c>
      <c r="H65" s="67">
        <v>40</v>
      </c>
      <c r="I65" s="68">
        <v>1365</v>
      </c>
      <c r="J65" s="69" t="s">
        <v>243</v>
      </c>
      <c r="K65" s="67">
        <v>1700</v>
      </c>
      <c r="L65" s="67">
        <v>680</v>
      </c>
      <c r="M65" s="67">
        <v>580</v>
      </c>
      <c r="N65" s="67">
        <v>84</v>
      </c>
      <c r="O65" s="249">
        <v>2866</v>
      </c>
      <c r="P65" s="255"/>
      <c r="Q65" s="57"/>
    </row>
    <row r="66" spans="2:17">
      <c r="B66" s="66">
        <v>56</v>
      </c>
      <c r="C66" s="592"/>
      <c r="D66" s="67" t="s">
        <v>244</v>
      </c>
      <c r="E66" s="67">
        <v>980</v>
      </c>
      <c r="F66" s="67">
        <v>980</v>
      </c>
      <c r="G66" s="67">
        <v>580</v>
      </c>
      <c r="H66" s="67">
        <v>36</v>
      </c>
      <c r="I66" s="68">
        <v>1244</v>
      </c>
      <c r="J66" s="69" t="s">
        <v>245</v>
      </c>
      <c r="K66" s="67">
        <v>1310</v>
      </c>
      <c r="L66" s="67">
        <v>980</v>
      </c>
      <c r="M66" s="67">
        <v>580</v>
      </c>
      <c r="N66" s="67">
        <v>76</v>
      </c>
      <c r="O66" s="249">
        <v>2593</v>
      </c>
      <c r="P66" s="255"/>
      <c r="Q66" s="57"/>
    </row>
    <row r="67" spans="2:17">
      <c r="B67" s="66">
        <v>57</v>
      </c>
      <c r="C67" s="592"/>
      <c r="D67" s="67" t="s">
        <v>246</v>
      </c>
      <c r="E67" s="67">
        <v>1380</v>
      </c>
      <c r="F67" s="67">
        <v>830</v>
      </c>
      <c r="G67" s="67">
        <v>580</v>
      </c>
      <c r="H67" s="67">
        <v>44</v>
      </c>
      <c r="I67" s="68">
        <v>1502</v>
      </c>
      <c r="J67" s="69" t="s">
        <v>247</v>
      </c>
      <c r="K67" s="67">
        <v>1700</v>
      </c>
      <c r="L67" s="67">
        <v>830</v>
      </c>
      <c r="M67" s="67">
        <v>580</v>
      </c>
      <c r="N67" s="67">
        <v>92</v>
      </c>
      <c r="O67" s="249">
        <v>3139</v>
      </c>
      <c r="P67" s="255"/>
      <c r="Q67" s="57"/>
    </row>
    <row r="68" spans="2:17">
      <c r="B68" s="66">
        <v>58</v>
      </c>
      <c r="C68" s="592"/>
      <c r="D68" s="67" t="s">
        <v>248</v>
      </c>
      <c r="E68" s="67">
        <v>980</v>
      </c>
      <c r="F68" s="67">
        <v>1320</v>
      </c>
      <c r="G68" s="67">
        <v>580</v>
      </c>
      <c r="H68" s="67">
        <v>49</v>
      </c>
      <c r="I68" s="68">
        <v>1672</v>
      </c>
      <c r="J68" s="69" t="s">
        <v>249</v>
      </c>
      <c r="K68" s="67">
        <v>1310</v>
      </c>
      <c r="L68" s="67">
        <v>1320</v>
      </c>
      <c r="M68" s="67">
        <v>580</v>
      </c>
      <c r="N68" s="67">
        <v>103</v>
      </c>
      <c r="O68" s="249">
        <v>3987</v>
      </c>
      <c r="P68" s="255"/>
      <c r="Q68" s="57"/>
    </row>
    <row r="69" spans="2:17">
      <c r="B69" s="66">
        <v>59</v>
      </c>
      <c r="C69" s="592"/>
      <c r="D69" s="67" t="s">
        <v>250</v>
      </c>
      <c r="E69" s="67">
        <v>1380</v>
      </c>
      <c r="F69" s="67">
        <v>980</v>
      </c>
      <c r="G69" s="67">
        <v>580</v>
      </c>
      <c r="H69" s="67">
        <v>48</v>
      </c>
      <c r="I69" s="68">
        <v>1638</v>
      </c>
      <c r="J69" s="69" t="s">
        <v>251</v>
      </c>
      <c r="K69" s="67">
        <v>1700</v>
      </c>
      <c r="L69" s="67">
        <v>980</v>
      </c>
      <c r="M69" s="67">
        <v>580</v>
      </c>
      <c r="N69" s="67">
        <v>101</v>
      </c>
      <c r="O69" s="249">
        <v>3429</v>
      </c>
      <c r="P69" s="255"/>
      <c r="Q69" s="57"/>
    </row>
    <row r="70" spans="2:17" ht="15.75" thickBot="1">
      <c r="B70" s="71">
        <v>60</v>
      </c>
      <c r="C70" s="593"/>
      <c r="D70" s="72" t="s">
        <v>252</v>
      </c>
      <c r="E70" s="72">
        <v>1380</v>
      </c>
      <c r="F70" s="72">
        <v>1320</v>
      </c>
      <c r="G70" s="72">
        <v>580</v>
      </c>
      <c r="H70" s="72">
        <v>66</v>
      </c>
      <c r="I70" s="73">
        <v>2252</v>
      </c>
      <c r="J70" s="74" t="s">
        <v>253</v>
      </c>
      <c r="K70" s="72">
        <v>1700</v>
      </c>
      <c r="L70" s="72">
        <v>1320</v>
      </c>
      <c r="M70" s="72">
        <v>580</v>
      </c>
      <c r="N70" s="72">
        <v>139</v>
      </c>
      <c r="O70" s="250">
        <v>5031</v>
      </c>
      <c r="P70" s="255"/>
      <c r="Q70" s="57"/>
    </row>
    <row r="71" spans="2:17" ht="15.75" customHeight="1" thickTop="1">
      <c r="B71" s="79">
        <v>61</v>
      </c>
      <c r="C71" s="591" t="s">
        <v>407</v>
      </c>
      <c r="D71" s="80" t="s">
        <v>254</v>
      </c>
      <c r="E71" s="80">
        <v>900</v>
      </c>
      <c r="F71" s="80">
        <v>610</v>
      </c>
      <c r="G71" s="80">
        <v>820</v>
      </c>
      <c r="H71" s="80">
        <v>36</v>
      </c>
      <c r="I71" s="81">
        <v>1244</v>
      </c>
      <c r="J71" s="82" t="s">
        <v>255</v>
      </c>
      <c r="K71" s="80">
        <v>1190</v>
      </c>
      <c r="L71" s="80">
        <v>610</v>
      </c>
      <c r="M71" s="80">
        <v>820</v>
      </c>
      <c r="N71" s="80">
        <v>76</v>
      </c>
      <c r="O71" s="252">
        <v>2593</v>
      </c>
      <c r="P71" s="255"/>
      <c r="Q71" s="57"/>
    </row>
    <row r="72" spans="2:17">
      <c r="B72" s="66">
        <v>62</v>
      </c>
      <c r="C72" s="592"/>
      <c r="D72" s="67" t="s">
        <v>256</v>
      </c>
      <c r="E72" s="67">
        <v>900</v>
      </c>
      <c r="F72" s="67">
        <v>790</v>
      </c>
      <c r="G72" s="67">
        <v>820</v>
      </c>
      <c r="H72" s="67">
        <v>41</v>
      </c>
      <c r="I72" s="68">
        <v>1399</v>
      </c>
      <c r="J72" s="69" t="s">
        <v>257</v>
      </c>
      <c r="K72" s="67">
        <v>1190</v>
      </c>
      <c r="L72" s="67">
        <v>790</v>
      </c>
      <c r="M72" s="67">
        <v>820</v>
      </c>
      <c r="N72" s="67">
        <v>86</v>
      </c>
      <c r="O72" s="249">
        <v>2935</v>
      </c>
      <c r="P72" s="255"/>
      <c r="Q72" s="57"/>
    </row>
    <row r="73" spans="2:17">
      <c r="B73" s="66">
        <v>63</v>
      </c>
      <c r="C73" s="592"/>
      <c r="D73" s="67" t="s">
        <v>258</v>
      </c>
      <c r="E73" s="67">
        <v>1260</v>
      </c>
      <c r="F73" s="67">
        <v>620</v>
      </c>
      <c r="G73" s="67">
        <v>820</v>
      </c>
      <c r="H73" s="67">
        <v>48</v>
      </c>
      <c r="I73" s="68">
        <v>1638</v>
      </c>
      <c r="J73" s="69" t="s">
        <v>259</v>
      </c>
      <c r="K73" s="67">
        <v>1550</v>
      </c>
      <c r="L73" s="67">
        <v>620</v>
      </c>
      <c r="M73" s="67">
        <v>820</v>
      </c>
      <c r="N73" s="67">
        <v>101</v>
      </c>
      <c r="O73" s="249">
        <v>3429</v>
      </c>
      <c r="P73" s="255"/>
      <c r="Q73" s="57"/>
    </row>
    <row r="74" spans="2:17">
      <c r="B74" s="66">
        <v>64</v>
      </c>
      <c r="C74" s="592"/>
      <c r="D74" s="67" t="s">
        <v>260</v>
      </c>
      <c r="E74" s="67">
        <v>900</v>
      </c>
      <c r="F74" s="67">
        <v>960</v>
      </c>
      <c r="G74" s="67">
        <v>820</v>
      </c>
      <c r="H74" s="67">
        <v>46</v>
      </c>
      <c r="I74" s="68">
        <v>1570</v>
      </c>
      <c r="J74" s="69" t="s">
        <v>261</v>
      </c>
      <c r="K74" s="67">
        <v>1190</v>
      </c>
      <c r="L74" s="67">
        <v>960</v>
      </c>
      <c r="M74" s="67">
        <v>820</v>
      </c>
      <c r="N74" s="67">
        <v>97</v>
      </c>
      <c r="O74" s="249">
        <v>3810</v>
      </c>
      <c r="P74" s="255"/>
      <c r="Q74" s="57"/>
    </row>
    <row r="75" spans="2:17">
      <c r="B75" s="66">
        <v>65</v>
      </c>
      <c r="C75" s="592"/>
      <c r="D75" s="67" t="s">
        <v>262</v>
      </c>
      <c r="E75" s="67">
        <v>1260</v>
      </c>
      <c r="F75" s="67">
        <v>790</v>
      </c>
      <c r="G75" s="67">
        <v>820</v>
      </c>
      <c r="H75" s="67">
        <v>55</v>
      </c>
      <c r="I75" s="68">
        <v>1877</v>
      </c>
      <c r="J75" s="69" t="s">
        <v>263</v>
      </c>
      <c r="K75" s="67">
        <v>1550</v>
      </c>
      <c r="L75" s="67">
        <v>790</v>
      </c>
      <c r="M75" s="67">
        <v>820</v>
      </c>
      <c r="N75" s="67">
        <v>115</v>
      </c>
      <c r="O75" s="249">
        <v>3835</v>
      </c>
      <c r="P75" s="255"/>
      <c r="Q75" s="57"/>
    </row>
    <row r="76" spans="2:17">
      <c r="B76" s="66">
        <v>66</v>
      </c>
      <c r="C76" s="592"/>
      <c r="D76" s="67" t="s">
        <v>264</v>
      </c>
      <c r="E76" s="67">
        <v>900</v>
      </c>
      <c r="F76" s="67">
        <v>1140</v>
      </c>
      <c r="G76" s="67">
        <v>820</v>
      </c>
      <c r="H76" s="67">
        <v>52</v>
      </c>
      <c r="I76" s="68">
        <v>1775</v>
      </c>
      <c r="J76" s="69" t="s">
        <v>265</v>
      </c>
      <c r="K76" s="67">
        <v>1190</v>
      </c>
      <c r="L76" s="67">
        <v>1180</v>
      </c>
      <c r="M76" s="67">
        <v>820</v>
      </c>
      <c r="N76" s="67">
        <v>126</v>
      </c>
      <c r="O76" s="249">
        <v>4654</v>
      </c>
      <c r="P76" s="255"/>
      <c r="Q76" s="57"/>
    </row>
    <row r="77" spans="2:17">
      <c r="B77" s="66">
        <v>67</v>
      </c>
      <c r="C77" s="592"/>
      <c r="D77" s="67" t="s">
        <v>266</v>
      </c>
      <c r="E77" s="67">
        <v>1260</v>
      </c>
      <c r="F77" s="67">
        <v>960</v>
      </c>
      <c r="G77" s="67">
        <v>820</v>
      </c>
      <c r="H77" s="67">
        <v>62</v>
      </c>
      <c r="I77" s="68">
        <v>2116</v>
      </c>
      <c r="J77" s="69" t="s">
        <v>267</v>
      </c>
      <c r="K77" s="67">
        <v>1550</v>
      </c>
      <c r="L77" s="67">
        <v>960</v>
      </c>
      <c r="M77" s="67">
        <v>820</v>
      </c>
      <c r="N77" s="67">
        <v>130</v>
      </c>
      <c r="O77" s="249">
        <v>4770</v>
      </c>
      <c r="P77" s="255"/>
      <c r="Q77" s="57"/>
    </row>
    <row r="78" spans="2:17">
      <c r="B78" s="66">
        <v>68</v>
      </c>
      <c r="C78" s="592"/>
      <c r="D78" s="67" t="s">
        <v>268</v>
      </c>
      <c r="E78" s="67">
        <v>900</v>
      </c>
      <c r="F78" s="67">
        <v>1530</v>
      </c>
      <c r="G78" s="67">
        <v>820</v>
      </c>
      <c r="H78" s="67">
        <v>71</v>
      </c>
      <c r="I78" s="68">
        <v>2423</v>
      </c>
      <c r="J78" s="69" t="s">
        <v>269</v>
      </c>
      <c r="K78" s="67">
        <v>1190</v>
      </c>
      <c r="L78" s="67">
        <v>1530</v>
      </c>
      <c r="M78" s="67">
        <v>820</v>
      </c>
      <c r="N78" s="67">
        <v>149</v>
      </c>
      <c r="O78" s="249">
        <v>5321</v>
      </c>
      <c r="P78" s="255"/>
      <c r="Q78" s="57"/>
    </row>
    <row r="79" spans="2:17">
      <c r="B79" s="66">
        <v>69</v>
      </c>
      <c r="C79" s="592"/>
      <c r="D79" s="67" t="s">
        <v>270</v>
      </c>
      <c r="E79" s="67">
        <v>1260</v>
      </c>
      <c r="F79" s="67">
        <v>1140</v>
      </c>
      <c r="G79" s="67">
        <v>820</v>
      </c>
      <c r="H79" s="67">
        <v>69</v>
      </c>
      <c r="I79" s="68">
        <v>2355</v>
      </c>
      <c r="J79" s="69" t="s">
        <v>271</v>
      </c>
      <c r="K79" s="67">
        <v>1550</v>
      </c>
      <c r="L79" s="67">
        <v>1180</v>
      </c>
      <c r="M79" s="67">
        <v>820</v>
      </c>
      <c r="N79" s="67">
        <v>166</v>
      </c>
      <c r="O79" s="249">
        <v>5814</v>
      </c>
      <c r="P79" s="255"/>
      <c r="Q79" s="57"/>
    </row>
    <row r="80" spans="2:17" ht="15.75" thickBot="1">
      <c r="B80" s="83">
        <v>70</v>
      </c>
      <c r="C80" s="594"/>
      <c r="D80" s="84" t="s">
        <v>272</v>
      </c>
      <c r="E80" s="84">
        <v>1260</v>
      </c>
      <c r="F80" s="84">
        <v>1530</v>
      </c>
      <c r="G80" s="84">
        <v>820</v>
      </c>
      <c r="H80" s="84">
        <v>95</v>
      </c>
      <c r="I80" s="85">
        <v>3242</v>
      </c>
      <c r="J80" s="86" t="s">
        <v>273</v>
      </c>
      <c r="K80" s="84">
        <v>1550</v>
      </c>
      <c r="L80" s="84">
        <v>1530</v>
      </c>
      <c r="M80" s="84">
        <v>820</v>
      </c>
      <c r="N80" s="84">
        <v>200</v>
      </c>
      <c r="O80" s="253">
        <v>6800</v>
      </c>
      <c r="P80" s="255"/>
      <c r="Q80" s="57"/>
    </row>
    <row r="81" spans="1:17" ht="0.75" customHeight="1" thickTop="1" thickBot="1">
      <c r="A81" s="8"/>
      <c r="B81" s="99"/>
      <c r="C81" s="100"/>
      <c r="D81" s="99"/>
      <c r="E81" s="99"/>
      <c r="F81" s="99"/>
      <c r="G81" s="99"/>
      <c r="H81" s="99"/>
      <c r="I81" s="101">
        <v>1172</v>
      </c>
      <c r="J81" s="102"/>
      <c r="K81" s="99"/>
      <c r="L81" s="99"/>
      <c r="M81" s="99"/>
      <c r="N81" s="99"/>
      <c r="O81" s="101">
        <v>1615</v>
      </c>
      <c r="P81" s="107"/>
      <c r="Q81" s="57"/>
    </row>
    <row r="82" spans="1:17" ht="15.75" hidden="1" thickBot="1">
      <c r="A82" s="8"/>
      <c r="B82" s="89"/>
      <c r="C82" s="92"/>
      <c r="D82" s="89"/>
      <c r="E82" s="89"/>
      <c r="F82" s="89"/>
      <c r="G82" s="89"/>
      <c r="H82" s="89"/>
      <c r="I82" s="90">
        <v>1307</v>
      </c>
      <c r="J82" s="91"/>
      <c r="K82" s="89"/>
      <c r="L82" s="89"/>
      <c r="M82" s="89"/>
      <c r="N82" s="89"/>
      <c r="O82" s="90">
        <v>1827</v>
      </c>
      <c r="P82" s="107"/>
      <c r="Q82" s="57"/>
    </row>
    <row r="83" spans="1:17" ht="14.25" customHeight="1" thickTop="1">
      <c r="B83" s="75">
        <v>71</v>
      </c>
      <c r="C83" s="595" t="s">
        <v>408</v>
      </c>
      <c r="D83" s="76" t="s">
        <v>274</v>
      </c>
      <c r="E83" s="76">
        <v>980</v>
      </c>
      <c r="F83" s="76">
        <v>620</v>
      </c>
      <c r="G83" s="76">
        <v>640</v>
      </c>
      <c r="H83" s="76">
        <v>29</v>
      </c>
      <c r="I83" s="77">
        <v>1041</v>
      </c>
      <c r="J83" s="78" t="s">
        <v>275</v>
      </c>
      <c r="K83" s="76">
        <v>1310</v>
      </c>
      <c r="L83" s="76">
        <v>620</v>
      </c>
      <c r="M83" s="76">
        <v>640</v>
      </c>
      <c r="N83" s="76">
        <v>61</v>
      </c>
      <c r="O83" s="251">
        <v>2082</v>
      </c>
      <c r="P83" s="255"/>
      <c r="Q83" s="57"/>
    </row>
    <row r="84" spans="1:17">
      <c r="B84" s="66">
        <v>72</v>
      </c>
      <c r="C84" s="592"/>
      <c r="D84" s="67" t="s">
        <v>276</v>
      </c>
      <c r="E84" s="67">
        <v>980</v>
      </c>
      <c r="F84" s="67">
        <v>800</v>
      </c>
      <c r="G84" s="67">
        <v>640</v>
      </c>
      <c r="H84" s="67">
        <v>33</v>
      </c>
      <c r="I84" s="68">
        <v>1157</v>
      </c>
      <c r="J84" s="69" t="s">
        <v>277</v>
      </c>
      <c r="K84" s="67">
        <v>1310</v>
      </c>
      <c r="L84" s="67">
        <v>800</v>
      </c>
      <c r="M84" s="67">
        <v>640</v>
      </c>
      <c r="N84" s="67">
        <v>69</v>
      </c>
      <c r="O84" s="249">
        <v>2355</v>
      </c>
      <c r="P84" s="255"/>
      <c r="Q84" s="57"/>
    </row>
    <row r="85" spans="1:17">
      <c r="B85" s="66">
        <v>73</v>
      </c>
      <c r="C85" s="592"/>
      <c r="D85" s="67" t="s">
        <v>278</v>
      </c>
      <c r="E85" s="67">
        <v>1380</v>
      </c>
      <c r="F85" s="67">
        <v>620</v>
      </c>
      <c r="G85" s="67">
        <v>640</v>
      </c>
      <c r="H85" s="67">
        <v>39</v>
      </c>
      <c r="I85" s="68">
        <v>1331</v>
      </c>
      <c r="J85" s="69" t="s">
        <v>279</v>
      </c>
      <c r="K85" s="67">
        <v>1700</v>
      </c>
      <c r="L85" s="67">
        <v>620</v>
      </c>
      <c r="M85" s="67">
        <v>640</v>
      </c>
      <c r="N85" s="67">
        <v>82</v>
      </c>
      <c r="O85" s="249">
        <v>2798</v>
      </c>
      <c r="P85" s="255"/>
      <c r="Q85" s="57"/>
    </row>
    <row r="86" spans="1:17">
      <c r="B86" s="66">
        <v>74</v>
      </c>
      <c r="C86" s="592"/>
      <c r="D86" s="67" t="s">
        <v>280</v>
      </c>
      <c r="E86" s="67">
        <v>980</v>
      </c>
      <c r="F86" s="67">
        <v>980</v>
      </c>
      <c r="G86" s="67">
        <v>640</v>
      </c>
      <c r="H86" s="67">
        <v>36</v>
      </c>
      <c r="I86" s="68">
        <v>1244</v>
      </c>
      <c r="J86" s="69" t="s">
        <v>281</v>
      </c>
      <c r="K86" s="67">
        <v>1310</v>
      </c>
      <c r="L86" s="67">
        <v>980</v>
      </c>
      <c r="M86" s="67">
        <v>640</v>
      </c>
      <c r="N86" s="67">
        <v>76</v>
      </c>
      <c r="O86" s="249">
        <v>2593</v>
      </c>
      <c r="P86" s="255"/>
      <c r="Q86" s="57"/>
    </row>
    <row r="87" spans="1:17">
      <c r="B87" s="66">
        <v>75</v>
      </c>
      <c r="C87" s="592"/>
      <c r="D87" s="67" t="s">
        <v>282</v>
      </c>
      <c r="E87" s="67">
        <v>1380</v>
      </c>
      <c r="F87" s="67">
        <v>800</v>
      </c>
      <c r="G87" s="67">
        <v>640</v>
      </c>
      <c r="H87" s="67">
        <v>44</v>
      </c>
      <c r="I87" s="68">
        <v>1502</v>
      </c>
      <c r="J87" s="69" t="s">
        <v>283</v>
      </c>
      <c r="K87" s="67">
        <v>1700</v>
      </c>
      <c r="L87" s="67">
        <v>800</v>
      </c>
      <c r="M87" s="67">
        <v>640</v>
      </c>
      <c r="N87" s="67">
        <v>92</v>
      </c>
      <c r="O87" s="249">
        <v>3139</v>
      </c>
      <c r="P87" s="255"/>
      <c r="Q87" s="57"/>
    </row>
    <row r="88" spans="1:17">
      <c r="B88" s="66">
        <v>76</v>
      </c>
      <c r="C88" s="592"/>
      <c r="D88" s="67" t="s">
        <v>284</v>
      </c>
      <c r="E88" s="67">
        <v>980</v>
      </c>
      <c r="F88" s="67">
        <v>1160</v>
      </c>
      <c r="G88" s="67">
        <v>640</v>
      </c>
      <c r="H88" s="67">
        <v>40</v>
      </c>
      <c r="I88" s="68">
        <v>1365</v>
      </c>
      <c r="J88" s="69" t="s">
        <v>285</v>
      </c>
      <c r="K88" s="67">
        <v>1310</v>
      </c>
      <c r="L88" s="67">
        <v>1200</v>
      </c>
      <c r="M88" s="67">
        <v>640</v>
      </c>
      <c r="N88" s="67">
        <v>99</v>
      </c>
      <c r="O88" s="249">
        <v>3371</v>
      </c>
      <c r="P88" s="255"/>
      <c r="Q88" s="57"/>
    </row>
    <row r="89" spans="1:17">
      <c r="B89" s="66">
        <v>77</v>
      </c>
      <c r="C89" s="592"/>
      <c r="D89" s="67" t="s">
        <v>286</v>
      </c>
      <c r="E89" s="67">
        <v>1380</v>
      </c>
      <c r="F89" s="67">
        <v>980</v>
      </c>
      <c r="G89" s="67">
        <v>640</v>
      </c>
      <c r="H89" s="67">
        <v>49</v>
      </c>
      <c r="I89" s="68">
        <v>1672</v>
      </c>
      <c r="J89" s="69" t="s">
        <v>287</v>
      </c>
      <c r="K89" s="67">
        <v>1700</v>
      </c>
      <c r="L89" s="67">
        <v>980</v>
      </c>
      <c r="M89" s="67">
        <v>640</v>
      </c>
      <c r="N89" s="67">
        <v>103</v>
      </c>
      <c r="O89" s="249">
        <v>3487</v>
      </c>
      <c r="P89" s="255"/>
      <c r="Q89" s="57"/>
    </row>
    <row r="90" spans="1:17">
      <c r="B90" s="66">
        <v>78</v>
      </c>
      <c r="C90" s="592"/>
      <c r="D90" s="67" t="s">
        <v>288</v>
      </c>
      <c r="E90" s="67">
        <v>980</v>
      </c>
      <c r="F90" s="67">
        <v>1560</v>
      </c>
      <c r="G90" s="67">
        <v>640</v>
      </c>
      <c r="H90" s="67">
        <v>56</v>
      </c>
      <c r="I90" s="68">
        <v>1911</v>
      </c>
      <c r="J90" s="69" t="s">
        <v>289</v>
      </c>
      <c r="K90" s="67">
        <v>1310</v>
      </c>
      <c r="L90" s="67">
        <v>1560</v>
      </c>
      <c r="M90" s="67">
        <v>640</v>
      </c>
      <c r="N90" s="67">
        <v>118</v>
      </c>
      <c r="O90" s="249">
        <v>4422</v>
      </c>
      <c r="P90" s="255"/>
      <c r="Q90" s="57"/>
    </row>
    <row r="91" spans="1:17">
      <c r="B91" s="66">
        <v>79</v>
      </c>
      <c r="C91" s="592"/>
      <c r="D91" s="67" t="s">
        <v>290</v>
      </c>
      <c r="E91" s="67">
        <v>1380</v>
      </c>
      <c r="F91" s="67">
        <v>1160</v>
      </c>
      <c r="G91" s="67">
        <v>640</v>
      </c>
      <c r="H91" s="67">
        <v>54</v>
      </c>
      <c r="I91" s="68">
        <v>1843</v>
      </c>
      <c r="J91" s="69" t="s">
        <v>291</v>
      </c>
      <c r="K91" s="67">
        <v>1700</v>
      </c>
      <c r="L91" s="67">
        <v>1200</v>
      </c>
      <c r="M91" s="67">
        <v>640</v>
      </c>
      <c r="N91" s="67">
        <v>132</v>
      </c>
      <c r="O91" s="249">
        <v>4328</v>
      </c>
      <c r="P91" s="255"/>
      <c r="Q91" s="57"/>
    </row>
    <row r="92" spans="1:17" ht="15.75" thickBot="1">
      <c r="B92" s="71">
        <v>80</v>
      </c>
      <c r="C92" s="593"/>
      <c r="D92" s="72" t="s">
        <v>292</v>
      </c>
      <c r="E92" s="72">
        <v>1380</v>
      </c>
      <c r="F92" s="72">
        <v>1560</v>
      </c>
      <c r="G92" s="72">
        <v>640</v>
      </c>
      <c r="H92" s="72">
        <v>76</v>
      </c>
      <c r="I92" s="73">
        <v>2593</v>
      </c>
      <c r="J92" s="74" t="s">
        <v>293</v>
      </c>
      <c r="K92" s="72">
        <v>1700</v>
      </c>
      <c r="L92" s="72">
        <v>1560</v>
      </c>
      <c r="M92" s="72">
        <v>640</v>
      </c>
      <c r="N92" s="72">
        <v>155</v>
      </c>
      <c r="O92" s="250">
        <v>5495</v>
      </c>
      <c r="P92" s="255"/>
      <c r="Q92" s="57"/>
    </row>
    <row r="93" spans="1:17" ht="15.75" customHeight="1" thickTop="1">
      <c r="B93" s="66">
        <v>81</v>
      </c>
      <c r="C93" s="595" t="s">
        <v>432</v>
      </c>
      <c r="D93" s="135" t="s">
        <v>433</v>
      </c>
      <c r="E93" s="135">
        <v>980</v>
      </c>
      <c r="F93" s="135">
        <v>630</v>
      </c>
      <c r="G93" s="135">
        <v>740</v>
      </c>
      <c r="H93" s="135">
        <v>36</v>
      </c>
      <c r="I93" s="68">
        <v>1244</v>
      </c>
      <c r="J93" s="69" t="s">
        <v>434</v>
      </c>
      <c r="K93" s="69">
        <v>1310</v>
      </c>
      <c r="L93" s="69">
        <v>630</v>
      </c>
      <c r="M93" s="69">
        <v>740</v>
      </c>
      <c r="N93" s="69">
        <v>76</v>
      </c>
      <c r="O93" s="249">
        <v>2593</v>
      </c>
      <c r="P93" s="255"/>
      <c r="Q93" s="57"/>
    </row>
    <row r="94" spans="1:17">
      <c r="B94" s="66">
        <v>82</v>
      </c>
      <c r="C94" s="592"/>
      <c r="D94" s="135" t="s">
        <v>435</v>
      </c>
      <c r="E94" s="135">
        <v>980</v>
      </c>
      <c r="F94" s="135">
        <v>820</v>
      </c>
      <c r="G94" s="135">
        <v>740</v>
      </c>
      <c r="H94" s="135">
        <v>42</v>
      </c>
      <c r="I94" s="68">
        <v>1433</v>
      </c>
      <c r="J94" s="69" t="s">
        <v>436</v>
      </c>
      <c r="K94" s="69">
        <v>1310</v>
      </c>
      <c r="L94" s="69">
        <v>820</v>
      </c>
      <c r="M94" s="69">
        <v>740</v>
      </c>
      <c r="N94" s="69">
        <v>88</v>
      </c>
      <c r="O94" s="249">
        <v>3003</v>
      </c>
      <c r="P94" s="255"/>
      <c r="Q94" s="57"/>
    </row>
    <row r="95" spans="1:17">
      <c r="B95" s="66">
        <v>83</v>
      </c>
      <c r="C95" s="592"/>
      <c r="D95" s="135" t="s">
        <v>437</v>
      </c>
      <c r="E95" s="135">
        <v>1380</v>
      </c>
      <c r="F95" s="135">
        <v>630</v>
      </c>
      <c r="G95" s="135">
        <v>740</v>
      </c>
      <c r="H95" s="135">
        <v>49</v>
      </c>
      <c r="I95" s="68">
        <v>1672</v>
      </c>
      <c r="J95" s="69" t="s">
        <v>438</v>
      </c>
      <c r="K95" s="69">
        <v>1710</v>
      </c>
      <c r="L95" s="69">
        <v>630</v>
      </c>
      <c r="M95" s="69">
        <v>740</v>
      </c>
      <c r="N95" s="69">
        <v>100</v>
      </c>
      <c r="O95" s="249">
        <v>3400</v>
      </c>
      <c r="P95" s="255"/>
      <c r="Q95" s="57"/>
    </row>
    <row r="96" spans="1:17">
      <c r="B96" s="66">
        <v>84</v>
      </c>
      <c r="C96" s="592"/>
      <c r="D96" s="135" t="s">
        <v>439</v>
      </c>
      <c r="E96" s="135">
        <v>980</v>
      </c>
      <c r="F96" s="135">
        <v>1000</v>
      </c>
      <c r="G96" s="135">
        <v>740</v>
      </c>
      <c r="H96" s="135">
        <v>48</v>
      </c>
      <c r="I96" s="68">
        <v>1638</v>
      </c>
      <c r="J96" s="69" t="s">
        <v>440</v>
      </c>
      <c r="K96" s="69">
        <v>1310</v>
      </c>
      <c r="L96" s="69">
        <v>1000</v>
      </c>
      <c r="M96" s="69">
        <v>740</v>
      </c>
      <c r="N96" s="69">
        <v>99</v>
      </c>
      <c r="O96" s="249">
        <v>3371</v>
      </c>
      <c r="P96" s="255"/>
      <c r="Q96" s="57"/>
    </row>
    <row r="97" spans="2:17">
      <c r="B97" s="66">
        <v>85</v>
      </c>
      <c r="C97" s="592"/>
      <c r="D97" s="135" t="s">
        <v>441</v>
      </c>
      <c r="E97" s="135">
        <v>1380</v>
      </c>
      <c r="F97" s="135">
        <v>820</v>
      </c>
      <c r="G97" s="135">
        <v>740</v>
      </c>
      <c r="H97" s="135">
        <v>56</v>
      </c>
      <c r="I97" s="68">
        <v>1911</v>
      </c>
      <c r="J97" s="69" t="s">
        <v>442</v>
      </c>
      <c r="K97" s="69">
        <v>1710</v>
      </c>
      <c r="L97" s="69">
        <v>820</v>
      </c>
      <c r="M97" s="69">
        <v>740</v>
      </c>
      <c r="N97" s="69">
        <v>116</v>
      </c>
      <c r="O97" s="249">
        <v>3864</v>
      </c>
      <c r="P97" s="255"/>
      <c r="Q97" s="57"/>
    </row>
    <row r="98" spans="2:17">
      <c r="B98" s="66">
        <v>86</v>
      </c>
      <c r="C98" s="592"/>
      <c r="D98" s="135" t="s">
        <v>443</v>
      </c>
      <c r="E98" s="135">
        <v>980</v>
      </c>
      <c r="F98" s="135">
        <v>1180</v>
      </c>
      <c r="G98" s="135">
        <v>740</v>
      </c>
      <c r="H98" s="135">
        <v>53</v>
      </c>
      <c r="I98" s="68">
        <v>1809</v>
      </c>
      <c r="J98" s="69" t="s">
        <v>444</v>
      </c>
      <c r="K98" s="69">
        <v>1310</v>
      </c>
      <c r="L98" s="69">
        <v>1180</v>
      </c>
      <c r="M98" s="69">
        <v>740</v>
      </c>
      <c r="N98" s="69">
        <v>110</v>
      </c>
      <c r="O98" s="249">
        <v>3690</v>
      </c>
      <c r="P98" s="255"/>
      <c r="Q98" s="57"/>
    </row>
    <row r="99" spans="2:17">
      <c r="B99" s="66">
        <v>87</v>
      </c>
      <c r="C99" s="592"/>
      <c r="D99" s="135" t="s">
        <v>445</v>
      </c>
      <c r="E99" s="135">
        <v>1380</v>
      </c>
      <c r="F99" s="135">
        <v>1000</v>
      </c>
      <c r="G99" s="135">
        <v>740</v>
      </c>
      <c r="H99" s="135">
        <v>64</v>
      </c>
      <c r="I99" s="68">
        <v>2184</v>
      </c>
      <c r="J99" s="69" t="s">
        <v>446</v>
      </c>
      <c r="K99" s="69">
        <v>1710</v>
      </c>
      <c r="L99" s="69">
        <v>1000</v>
      </c>
      <c r="M99" s="69">
        <v>740</v>
      </c>
      <c r="N99" s="69">
        <v>132</v>
      </c>
      <c r="O99" s="249">
        <v>4328</v>
      </c>
      <c r="P99" s="255"/>
      <c r="Q99" s="57"/>
    </row>
    <row r="100" spans="2:17">
      <c r="B100" s="66">
        <v>88</v>
      </c>
      <c r="C100" s="592"/>
      <c r="D100" s="135" t="s">
        <v>447</v>
      </c>
      <c r="E100" s="135">
        <v>980</v>
      </c>
      <c r="F100" s="135">
        <v>1590</v>
      </c>
      <c r="G100" s="135">
        <v>740</v>
      </c>
      <c r="H100" s="135">
        <v>74</v>
      </c>
      <c r="I100" s="68">
        <v>2525</v>
      </c>
      <c r="J100" s="69" t="s">
        <v>448</v>
      </c>
      <c r="K100" s="69">
        <v>1310</v>
      </c>
      <c r="L100" s="69">
        <v>1590</v>
      </c>
      <c r="M100" s="69">
        <v>740</v>
      </c>
      <c r="N100" s="69">
        <v>154</v>
      </c>
      <c r="O100" s="249">
        <v>5466</v>
      </c>
      <c r="P100" s="255"/>
      <c r="Q100" s="57"/>
    </row>
    <row r="101" spans="2:17">
      <c r="B101" s="66">
        <v>89</v>
      </c>
      <c r="C101" s="592"/>
      <c r="D101" s="136" t="s">
        <v>449</v>
      </c>
      <c r="E101" s="136">
        <v>1380</v>
      </c>
      <c r="F101" s="136">
        <v>1180</v>
      </c>
      <c r="G101" s="136">
        <v>740</v>
      </c>
      <c r="H101" s="136">
        <v>71</v>
      </c>
      <c r="I101" s="85">
        <v>2423</v>
      </c>
      <c r="J101" s="86" t="s">
        <v>450</v>
      </c>
      <c r="K101" s="86">
        <v>1710</v>
      </c>
      <c r="L101" s="86">
        <v>1180</v>
      </c>
      <c r="M101" s="86">
        <v>740</v>
      </c>
      <c r="N101" s="86">
        <v>147</v>
      </c>
      <c r="O101" s="253">
        <v>4763</v>
      </c>
      <c r="P101" s="255"/>
      <c r="Q101" s="57"/>
    </row>
    <row r="102" spans="2:17" ht="15.75" thickBot="1">
      <c r="B102" s="149">
        <v>90</v>
      </c>
      <c r="C102" s="593"/>
      <c r="D102" s="142" t="s">
        <v>451</v>
      </c>
      <c r="E102" s="143">
        <v>1380</v>
      </c>
      <c r="F102" s="143">
        <v>1590</v>
      </c>
      <c r="G102" s="143">
        <v>740</v>
      </c>
      <c r="H102" s="143">
        <v>98</v>
      </c>
      <c r="I102" s="139">
        <v>3342</v>
      </c>
      <c r="J102" s="144" t="s">
        <v>452</v>
      </c>
      <c r="K102" s="144">
        <v>1710</v>
      </c>
      <c r="L102" s="144">
        <v>1590</v>
      </c>
      <c r="M102" s="144">
        <v>740</v>
      </c>
      <c r="N102" s="144">
        <v>205</v>
      </c>
      <c r="O102" s="257">
        <v>6945</v>
      </c>
      <c r="P102" s="255"/>
      <c r="Q102" s="57"/>
    </row>
    <row r="103" spans="2:17" ht="15.75" customHeight="1" thickTop="1">
      <c r="B103" s="79">
        <v>91</v>
      </c>
      <c r="C103" s="595" t="s">
        <v>409</v>
      </c>
      <c r="D103" s="80" t="s">
        <v>294</v>
      </c>
      <c r="E103" s="80">
        <v>980</v>
      </c>
      <c r="F103" s="80">
        <v>630</v>
      </c>
      <c r="G103" s="80">
        <v>780</v>
      </c>
      <c r="H103" s="80">
        <v>37</v>
      </c>
      <c r="I103" s="81">
        <v>1273</v>
      </c>
      <c r="J103" s="82" t="s">
        <v>295</v>
      </c>
      <c r="K103" s="80">
        <v>1330</v>
      </c>
      <c r="L103" s="80">
        <v>630</v>
      </c>
      <c r="M103" s="80">
        <v>780</v>
      </c>
      <c r="N103" s="80">
        <v>77</v>
      </c>
      <c r="O103" s="252">
        <v>2628</v>
      </c>
      <c r="P103" s="255"/>
      <c r="Q103" s="57"/>
    </row>
    <row r="104" spans="2:17" ht="15" customHeight="1">
      <c r="B104" s="66">
        <v>92</v>
      </c>
      <c r="C104" s="592"/>
      <c r="D104" s="67" t="s">
        <v>296</v>
      </c>
      <c r="E104" s="67">
        <v>980</v>
      </c>
      <c r="F104" s="67">
        <v>810</v>
      </c>
      <c r="G104" s="67">
        <v>780</v>
      </c>
      <c r="H104" s="67">
        <v>42</v>
      </c>
      <c r="I104" s="81">
        <v>1433</v>
      </c>
      <c r="J104" s="69" t="s">
        <v>297</v>
      </c>
      <c r="K104" s="67">
        <v>1330</v>
      </c>
      <c r="L104" s="67">
        <v>810</v>
      </c>
      <c r="M104" s="67">
        <v>780</v>
      </c>
      <c r="N104" s="67">
        <v>88</v>
      </c>
      <c r="O104" s="249">
        <v>3003</v>
      </c>
      <c r="P104" s="255"/>
      <c r="Q104" s="57"/>
    </row>
    <row r="105" spans="2:17" ht="15" customHeight="1">
      <c r="B105" s="66">
        <v>93</v>
      </c>
      <c r="C105" s="592"/>
      <c r="D105" s="67" t="s">
        <v>298</v>
      </c>
      <c r="E105" s="67">
        <v>1380</v>
      </c>
      <c r="F105" s="67">
        <v>630</v>
      </c>
      <c r="G105" s="67">
        <v>780</v>
      </c>
      <c r="H105" s="67">
        <v>49</v>
      </c>
      <c r="I105" s="81">
        <v>1672</v>
      </c>
      <c r="J105" s="69" t="s">
        <v>299</v>
      </c>
      <c r="K105" s="67">
        <v>1780</v>
      </c>
      <c r="L105" s="67">
        <v>630</v>
      </c>
      <c r="M105" s="67">
        <v>780</v>
      </c>
      <c r="N105" s="67">
        <v>102</v>
      </c>
      <c r="O105" s="249">
        <v>3458</v>
      </c>
      <c r="P105" s="255"/>
      <c r="Q105" s="57"/>
    </row>
    <row r="106" spans="2:17" ht="15" customHeight="1">
      <c r="B106" s="66">
        <v>94</v>
      </c>
      <c r="C106" s="592"/>
      <c r="D106" s="67" t="s">
        <v>300</v>
      </c>
      <c r="E106" s="67">
        <v>980</v>
      </c>
      <c r="F106" s="67">
        <v>990</v>
      </c>
      <c r="G106" s="67">
        <v>780</v>
      </c>
      <c r="H106" s="67">
        <v>48</v>
      </c>
      <c r="I106" s="81">
        <v>1638</v>
      </c>
      <c r="J106" s="69" t="s">
        <v>301</v>
      </c>
      <c r="K106" s="67">
        <v>1330</v>
      </c>
      <c r="L106" s="67">
        <v>990</v>
      </c>
      <c r="M106" s="67">
        <v>780</v>
      </c>
      <c r="N106" s="67">
        <v>100</v>
      </c>
      <c r="O106" s="249">
        <v>3400</v>
      </c>
      <c r="P106" s="255"/>
      <c r="Q106" s="57"/>
    </row>
    <row r="107" spans="2:17" ht="15" customHeight="1">
      <c r="B107" s="66">
        <v>95</v>
      </c>
      <c r="C107" s="592"/>
      <c r="D107" s="67" t="s">
        <v>302</v>
      </c>
      <c r="E107" s="67">
        <v>1380</v>
      </c>
      <c r="F107" s="67">
        <v>810</v>
      </c>
      <c r="G107" s="67">
        <v>780</v>
      </c>
      <c r="H107" s="67">
        <v>57</v>
      </c>
      <c r="I107" s="81">
        <v>1945</v>
      </c>
      <c r="J107" s="69" t="s">
        <v>303</v>
      </c>
      <c r="K107" s="67">
        <v>1780</v>
      </c>
      <c r="L107" s="67">
        <v>810</v>
      </c>
      <c r="M107" s="67">
        <v>780</v>
      </c>
      <c r="N107" s="67">
        <v>117</v>
      </c>
      <c r="O107" s="249">
        <v>3893</v>
      </c>
      <c r="P107" s="255"/>
      <c r="Q107" s="57"/>
    </row>
    <row r="108" spans="2:17" ht="15" customHeight="1">
      <c r="B108" s="66">
        <v>96</v>
      </c>
      <c r="C108" s="592"/>
      <c r="D108" s="67" t="s">
        <v>304</v>
      </c>
      <c r="E108" s="67">
        <v>980</v>
      </c>
      <c r="F108" s="67">
        <v>1180</v>
      </c>
      <c r="G108" s="67">
        <v>780</v>
      </c>
      <c r="H108" s="67">
        <v>54</v>
      </c>
      <c r="I108" s="81">
        <v>1843</v>
      </c>
      <c r="J108" s="69" t="s">
        <v>305</v>
      </c>
      <c r="K108" s="67">
        <v>1330</v>
      </c>
      <c r="L108" s="67">
        <v>1220</v>
      </c>
      <c r="M108" s="67">
        <v>780</v>
      </c>
      <c r="N108" s="67">
        <v>112</v>
      </c>
      <c r="O108" s="249">
        <v>4248</v>
      </c>
      <c r="P108" s="255"/>
      <c r="Q108" s="57"/>
    </row>
    <row r="109" spans="2:17" ht="15" customHeight="1">
      <c r="B109" s="66">
        <v>97</v>
      </c>
      <c r="C109" s="592"/>
      <c r="D109" s="67" t="s">
        <v>306</v>
      </c>
      <c r="E109" s="67">
        <v>1380</v>
      </c>
      <c r="F109" s="67">
        <v>990</v>
      </c>
      <c r="G109" s="67">
        <v>780</v>
      </c>
      <c r="H109" s="67">
        <v>64</v>
      </c>
      <c r="I109" s="81">
        <v>2184</v>
      </c>
      <c r="J109" s="69" t="s">
        <v>307</v>
      </c>
      <c r="K109" s="67">
        <v>1780</v>
      </c>
      <c r="L109" s="67">
        <v>990</v>
      </c>
      <c r="M109" s="67">
        <v>780</v>
      </c>
      <c r="N109" s="67">
        <v>132</v>
      </c>
      <c r="O109" s="249">
        <v>4328</v>
      </c>
      <c r="P109" s="255"/>
      <c r="Q109" s="57"/>
    </row>
    <row r="110" spans="2:17" ht="15" customHeight="1">
      <c r="B110" s="66">
        <v>98</v>
      </c>
      <c r="C110" s="592"/>
      <c r="D110" s="67" t="s">
        <v>308</v>
      </c>
      <c r="E110" s="67">
        <v>980</v>
      </c>
      <c r="F110" s="67">
        <v>1580</v>
      </c>
      <c r="G110" s="67">
        <v>780</v>
      </c>
      <c r="H110" s="67">
        <v>74</v>
      </c>
      <c r="I110" s="81">
        <v>2525</v>
      </c>
      <c r="J110" s="69" t="s">
        <v>309</v>
      </c>
      <c r="K110" s="67">
        <v>1330</v>
      </c>
      <c r="L110" s="67">
        <v>1580</v>
      </c>
      <c r="M110" s="67">
        <v>780</v>
      </c>
      <c r="N110" s="67">
        <v>155</v>
      </c>
      <c r="O110" s="249">
        <v>5495</v>
      </c>
      <c r="P110" s="255"/>
      <c r="Q110" s="57"/>
    </row>
    <row r="111" spans="2:17" ht="15" customHeight="1">
      <c r="B111" s="66">
        <v>99</v>
      </c>
      <c r="C111" s="592"/>
      <c r="D111" s="67" t="s">
        <v>310</v>
      </c>
      <c r="E111" s="67">
        <v>1380</v>
      </c>
      <c r="F111" s="67">
        <v>1180</v>
      </c>
      <c r="G111" s="67">
        <v>780</v>
      </c>
      <c r="H111" s="67">
        <v>72</v>
      </c>
      <c r="I111" s="81">
        <v>2457</v>
      </c>
      <c r="J111" s="69" t="s">
        <v>311</v>
      </c>
      <c r="K111" s="67">
        <v>1780</v>
      </c>
      <c r="L111" s="67">
        <v>1220</v>
      </c>
      <c r="M111" s="67">
        <v>780</v>
      </c>
      <c r="N111" s="67">
        <v>148</v>
      </c>
      <c r="O111" s="249">
        <v>5292</v>
      </c>
      <c r="P111" s="255"/>
      <c r="Q111" s="57"/>
    </row>
    <row r="112" spans="2:17" ht="15" customHeight="1" thickBot="1">
      <c r="B112" s="149">
        <v>100</v>
      </c>
      <c r="C112" s="599"/>
      <c r="D112" s="93" t="s">
        <v>312</v>
      </c>
      <c r="E112" s="93">
        <v>1380</v>
      </c>
      <c r="F112" s="93">
        <v>1580</v>
      </c>
      <c r="G112" s="93">
        <v>780</v>
      </c>
      <c r="H112" s="93">
        <v>99</v>
      </c>
      <c r="I112" s="151">
        <v>3371</v>
      </c>
      <c r="J112" s="94" t="s">
        <v>313</v>
      </c>
      <c r="K112" s="93">
        <v>1780</v>
      </c>
      <c r="L112" s="93">
        <v>1580</v>
      </c>
      <c r="M112" s="93">
        <v>780</v>
      </c>
      <c r="N112" s="93">
        <v>206</v>
      </c>
      <c r="O112" s="256">
        <v>6974</v>
      </c>
      <c r="P112" s="255"/>
      <c r="Q112" s="57"/>
    </row>
    <row r="113" spans="2:17" ht="15" customHeight="1" thickTop="1">
      <c r="B113" s="140">
        <v>101</v>
      </c>
      <c r="C113" s="591" t="s">
        <v>410</v>
      </c>
      <c r="D113" s="80" t="s">
        <v>314</v>
      </c>
      <c r="E113" s="80">
        <v>1030</v>
      </c>
      <c r="F113" s="80">
        <v>630</v>
      </c>
      <c r="G113" s="80">
        <v>940</v>
      </c>
      <c r="H113" s="80">
        <v>39</v>
      </c>
      <c r="I113" s="81">
        <v>1331</v>
      </c>
      <c r="J113" s="82" t="s">
        <v>315</v>
      </c>
      <c r="K113" s="80">
        <v>1390</v>
      </c>
      <c r="L113" s="80">
        <v>630</v>
      </c>
      <c r="M113" s="80">
        <v>940</v>
      </c>
      <c r="N113" s="80">
        <v>82</v>
      </c>
      <c r="O113" s="252">
        <v>2798</v>
      </c>
      <c r="P113" s="255"/>
      <c r="Q113" s="57"/>
    </row>
    <row r="114" spans="2:17" ht="15" customHeight="1">
      <c r="B114" s="138">
        <v>102</v>
      </c>
      <c r="C114" s="592"/>
      <c r="D114" s="67" t="s">
        <v>316</v>
      </c>
      <c r="E114" s="67">
        <v>1030</v>
      </c>
      <c r="F114" s="67">
        <v>820</v>
      </c>
      <c r="G114" s="67">
        <v>940</v>
      </c>
      <c r="H114" s="67">
        <v>44</v>
      </c>
      <c r="I114" s="68">
        <v>1502</v>
      </c>
      <c r="J114" s="69" t="s">
        <v>317</v>
      </c>
      <c r="K114" s="67">
        <v>1390</v>
      </c>
      <c r="L114" s="67">
        <v>820</v>
      </c>
      <c r="M114" s="67">
        <v>940</v>
      </c>
      <c r="N114" s="67">
        <v>92</v>
      </c>
      <c r="O114" s="249">
        <v>3639</v>
      </c>
      <c r="P114" s="255"/>
      <c r="Q114" s="57"/>
    </row>
    <row r="115" spans="2:17">
      <c r="B115" s="138">
        <v>103</v>
      </c>
      <c r="C115" s="592"/>
      <c r="D115" s="67" t="s">
        <v>318</v>
      </c>
      <c r="E115" s="67">
        <v>1460</v>
      </c>
      <c r="F115" s="67">
        <v>630</v>
      </c>
      <c r="G115" s="67">
        <v>940</v>
      </c>
      <c r="H115" s="67">
        <v>52</v>
      </c>
      <c r="I115" s="68">
        <v>1775</v>
      </c>
      <c r="J115" s="69" t="s">
        <v>319</v>
      </c>
      <c r="K115" s="67">
        <v>1810</v>
      </c>
      <c r="L115" s="67">
        <v>630</v>
      </c>
      <c r="M115" s="67">
        <v>940</v>
      </c>
      <c r="N115" s="67">
        <v>109</v>
      </c>
      <c r="O115" s="249">
        <v>3661</v>
      </c>
      <c r="P115" s="255"/>
      <c r="Q115" s="57"/>
    </row>
    <row r="116" spans="2:17">
      <c r="B116" s="138">
        <v>104</v>
      </c>
      <c r="C116" s="592"/>
      <c r="D116" s="67" t="s">
        <v>320</v>
      </c>
      <c r="E116" s="67">
        <v>1030</v>
      </c>
      <c r="F116" s="67">
        <v>1000</v>
      </c>
      <c r="G116" s="67">
        <v>940</v>
      </c>
      <c r="H116" s="67">
        <v>50</v>
      </c>
      <c r="I116" s="68">
        <v>1706</v>
      </c>
      <c r="J116" s="69" t="s">
        <v>321</v>
      </c>
      <c r="K116" s="67">
        <v>1390</v>
      </c>
      <c r="L116" s="67">
        <v>1000</v>
      </c>
      <c r="M116" s="67">
        <v>940</v>
      </c>
      <c r="N116" s="67">
        <v>105</v>
      </c>
      <c r="O116" s="249">
        <v>4045</v>
      </c>
      <c r="P116" s="255"/>
      <c r="Q116" s="57"/>
    </row>
    <row r="117" spans="2:17">
      <c r="B117" s="138">
        <v>105</v>
      </c>
      <c r="C117" s="592"/>
      <c r="D117" s="67" t="s">
        <v>322</v>
      </c>
      <c r="E117" s="67">
        <v>1460</v>
      </c>
      <c r="F117" s="67">
        <v>820</v>
      </c>
      <c r="G117" s="67">
        <v>940</v>
      </c>
      <c r="H117" s="67">
        <v>59</v>
      </c>
      <c r="I117" s="68">
        <v>2013</v>
      </c>
      <c r="J117" s="69" t="s">
        <v>323</v>
      </c>
      <c r="K117" s="67">
        <v>1810</v>
      </c>
      <c r="L117" s="67">
        <v>820</v>
      </c>
      <c r="M117" s="67">
        <v>940</v>
      </c>
      <c r="N117" s="67">
        <v>124</v>
      </c>
      <c r="O117" s="249">
        <v>4596</v>
      </c>
      <c r="P117" s="255"/>
      <c r="Q117" s="57"/>
    </row>
    <row r="118" spans="2:17">
      <c r="B118" s="138">
        <v>106</v>
      </c>
      <c r="C118" s="592"/>
      <c r="D118" s="67" t="s">
        <v>324</v>
      </c>
      <c r="E118" s="67">
        <v>1030</v>
      </c>
      <c r="F118" s="67">
        <v>1220</v>
      </c>
      <c r="G118" s="67">
        <v>940</v>
      </c>
      <c r="H118" s="67">
        <v>65</v>
      </c>
      <c r="I118" s="68">
        <v>2218</v>
      </c>
      <c r="J118" s="69" t="s">
        <v>325</v>
      </c>
      <c r="K118" s="67">
        <v>1390</v>
      </c>
      <c r="L118" s="67">
        <v>1220</v>
      </c>
      <c r="M118" s="67">
        <v>940</v>
      </c>
      <c r="N118" s="67">
        <v>137</v>
      </c>
      <c r="O118" s="249">
        <v>4973</v>
      </c>
      <c r="P118" s="255"/>
      <c r="Q118" s="57"/>
    </row>
    <row r="119" spans="2:17">
      <c r="B119" s="138">
        <v>107</v>
      </c>
      <c r="C119" s="592"/>
      <c r="D119" s="67" t="s">
        <v>326</v>
      </c>
      <c r="E119" s="67">
        <v>1460</v>
      </c>
      <c r="F119" s="67">
        <v>1000</v>
      </c>
      <c r="G119" s="67">
        <v>940</v>
      </c>
      <c r="H119" s="67">
        <v>67</v>
      </c>
      <c r="I119" s="68">
        <v>2286</v>
      </c>
      <c r="J119" s="69" t="s">
        <v>327</v>
      </c>
      <c r="K119" s="67">
        <v>1810</v>
      </c>
      <c r="L119" s="67">
        <v>1000</v>
      </c>
      <c r="M119" s="67">
        <v>940</v>
      </c>
      <c r="N119" s="67">
        <v>141</v>
      </c>
      <c r="O119" s="249">
        <v>5089</v>
      </c>
      <c r="P119" s="255"/>
      <c r="Q119" s="57"/>
    </row>
    <row r="120" spans="2:17">
      <c r="B120" s="138">
        <v>108</v>
      </c>
      <c r="C120" s="592"/>
      <c r="D120" s="67" t="s">
        <v>328</v>
      </c>
      <c r="E120" s="67">
        <v>1030</v>
      </c>
      <c r="F120" s="67">
        <v>1580</v>
      </c>
      <c r="G120" s="67">
        <v>940</v>
      </c>
      <c r="H120" s="67">
        <v>76</v>
      </c>
      <c r="I120" s="68">
        <v>2593</v>
      </c>
      <c r="J120" s="69" t="s">
        <v>329</v>
      </c>
      <c r="K120" s="67">
        <v>1390</v>
      </c>
      <c r="L120" s="67">
        <v>1590</v>
      </c>
      <c r="M120" s="67">
        <v>940</v>
      </c>
      <c r="N120" s="67">
        <v>160</v>
      </c>
      <c r="O120" s="249">
        <v>5640</v>
      </c>
      <c r="P120" s="255"/>
      <c r="Q120" s="57"/>
    </row>
    <row r="121" spans="2:17">
      <c r="B121" s="138">
        <v>109</v>
      </c>
      <c r="C121" s="592"/>
      <c r="D121" s="67" t="s">
        <v>330</v>
      </c>
      <c r="E121" s="67">
        <v>1460</v>
      </c>
      <c r="F121" s="67">
        <v>1220</v>
      </c>
      <c r="G121" s="67">
        <v>940</v>
      </c>
      <c r="H121" s="67">
        <v>87</v>
      </c>
      <c r="I121" s="68">
        <v>2969</v>
      </c>
      <c r="J121" s="69" t="s">
        <v>331</v>
      </c>
      <c r="K121" s="67">
        <v>1810</v>
      </c>
      <c r="L121" s="67">
        <v>1220</v>
      </c>
      <c r="M121" s="67">
        <v>940</v>
      </c>
      <c r="N121" s="67">
        <v>183</v>
      </c>
      <c r="O121" s="249">
        <v>6307</v>
      </c>
      <c r="P121" s="255"/>
      <c r="Q121" s="57"/>
    </row>
    <row r="122" spans="2:17" ht="15.75" thickBot="1">
      <c r="B122" s="141">
        <v>110</v>
      </c>
      <c r="C122" s="593"/>
      <c r="D122" s="72" t="s">
        <v>332</v>
      </c>
      <c r="E122" s="72">
        <v>1460</v>
      </c>
      <c r="F122" s="72">
        <v>1580</v>
      </c>
      <c r="G122" s="72">
        <v>940</v>
      </c>
      <c r="H122" s="72">
        <v>102</v>
      </c>
      <c r="I122" s="73">
        <v>3458</v>
      </c>
      <c r="J122" s="74" t="s">
        <v>333</v>
      </c>
      <c r="K122" s="72">
        <v>1810</v>
      </c>
      <c r="L122" s="72">
        <v>1590</v>
      </c>
      <c r="M122" s="72">
        <v>940</v>
      </c>
      <c r="N122" s="72">
        <v>214</v>
      </c>
      <c r="O122" s="250">
        <v>7206</v>
      </c>
      <c r="P122" s="255"/>
      <c r="Q122" s="57"/>
    </row>
    <row r="123" spans="2:17" ht="14.25" customHeight="1" thickTop="1">
      <c r="B123" s="140">
        <v>111</v>
      </c>
      <c r="C123" s="591" t="s">
        <v>411</v>
      </c>
      <c r="D123" s="80" t="s">
        <v>334</v>
      </c>
      <c r="E123" s="80">
        <v>1030</v>
      </c>
      <c r="F123" s="80">
        <v>630</v>
      </c>
      <c r="G123" s="80">
        <v>1090</v>
      </c>
      <c r="H123" s="80">
        <v>44</v>
      </c>
      <c r="I123" s="81">
        <v>1502</v>
      </c>
      <c r="J123" s="82" t="s">
        <v>335</v>
      </c>
      <c r="K123" s="80">
        <v>1390</v>
      </c>
      <c r="L123" s="80">
        <v>630</v>
      </c>
      <c r="M123" s="80">
        <v>1090</v>
      </c>
      <c r="N123" s="80">
        <v>92</v>
      </c>
      <c r="O123" s="252">
        <v>3139</v>
      </c>
      <c r="P123" s="255"/>
      <c r="Q123" s="57"/>
    </row>
    <row r="124" spans="2:17">
      <c r="B124" s="138">
        <v>112</v>
      </c>
      <c r="C124" s="592"/>
      <c r="D124" s="67" t="s">
        <v>336</v>
      </c>
      <c r="E124" s="67">
        <v>1030</v>
      </c>
      <c r="F124" s="67">
        <v>810</v>
      </c>
      <c r="G124" s="67">
        <v>1090</v>
      </c>
      <c r="H124" s="67">
        <v>49</v>
      </c>
      <c r="I124" s="68">
        <v>1672</v>
      </c>
      <c r="J124" s="69" t="s">
        <v>337</v>
      </c>
      <c r="K124" s="67">
        <v>1390</v>
      </c>
      <c r="L124" s="67">
        <v>810</v>
      </c>
      <c r="M124" s="67">
        <v>1090</v>
      </c>
      <c r="N124" s="67">
        <v>103</v>
      </c>
      <c r="O124" s="249">
        <v>3987</v>
      </c>
      <c r="P124" s="255"/>
      <c r="Q124" s="57"/>
    </row>
    <row r="125" spans="2:17">
      <c r="B125" s="138">
        <v>113</v>
      </c>
      <c r="C125" s="592"/>
      <c r="D125" s="67" t="s">
        <v>338</v>
      </c>
      <c r="E125" s="67">
        <v>1460</v>
      </c>
      <c r="F125" s="67">
        <v>630</v>
      </c>
      <c r="G125" s="67">
        <v>1090</v>
      </c>
      <c r="H125" s="67">
        <v>59</v>
      </c>
      <c r="I125" s="68">
        <v>2013</v>
      </c>
      <c r="J125" s="69" t="s">
        <v>339</v>
      </c>
      <c r="K125" s="67">
        <v>1810</v>
      </c>
      <c r="L125" s="67">
        <v>630</v>
      </c>
      <c r="M125" s="67">
        <v>1090</v>
      </c>
      <c r="N125" s="67">
        <v>124</v>
      </c>
      <c r="O125" s="249">
        <v>4096</v>
      </c>
      <c r="P125" s="255"/>
      <c r="Q125" s="57"/>
    </row>
    <row r="126" spans="2:17">
      <c r="B126" s="138">
        <v>114</v>
      </c>
      <c r="C126" s="592"/>
      <c r="D126" s="67" t="s">
        <v>340</v>
      </c>
      <c r="E126" s="67">
        <v>1030</v>
      </c>
      <c r="F126" s="67">
        <v>990</v>
      </c>
      <c r="G126" s="67">
        <v>1090</v>
      </c>
      <c r="H126" s="67">
        <v>55</v>
      </c>
      <c r="I126" s="68">
        <v>1877</v>
      </c>
      <c r="J126" s="69" t="s">
        <v>341</v>
      </c>
      <c r="K126" s="67">
        <v>1390</v>
      </c>
      <c r="L126" s="67">
        <v>990</v>
      </c>
      <c r="M126" s="67">
        <v>1090</v>
      </c>
      <c r="N126" s="67">
        <v>115</v>
      </c>
      <c r="O126" s="249">
        <v>4335</v>
      </c>
      <c r="P126" s="255"/>
      <c r="Q126" s="57"/>
    </row>
    <row r="127" spans="2:17">
      <c r="B127" s="138">
        <v>115</v>
      </c>
      <c r="C127" s="592"/>
      <c r="D127" s="67" t="s">
        <v>342</v>
      </c>
      <c r="E127" s="67">
        <v>1460</v>
      </c>
      <c r="F127" s="67">
        <v>810</v>
      </c>
      <c r="G127" s="67">
        <v>1090</v>
      </c>
      <c r="H127" s="67">
        <v>67</v>
      </c>
      <c r="I127" s="68">
        <v>2286</v>
      </c>
      <c r="J127" s="69" t="s">
        <v>343</v>
      </c>
      <c r="K127" s="67">
        <v>1810</v>
      </c>
      <c r="L127" s="67">
        <v>810</v>
      </c>
      <c r="M127" s="67">
        <v>1090</v>
      </c>
      <c r="N127" s="67">
        <v>141</v>
      </c>
      <c r="O127" s="249">
        <v>5089</v>
      </c>
      <c r="P127" s="255"/>
      <c r="Q127" s="57"/>
    </row>
    <row r="128" spans="2:17">
      <c r="B128" s="138">
        <v>116</v>
      </c>
      <c r="C128" s="592"/>
      <c r="D128" s="67" t="s">
        <v>344</v>
      </c>
      <c r="E128" s="67">
        <v>1030</v>
      </c>
      <c r="F128" s="67">
        <v>1210</v>
      </c>
      <c r="G128" s="67">
        <v>1090</v>
      </c>
      <c r="H128" s="67">
        <v>73</v>
      </c>
      <c r="I128" s="68">
        <v>2491</v>
      </c>
      <c r="J128" s="69" t="s">
        <v>345</v>
      </c>
      <c r="K128" s="67">
        <v>1390</v>
      </c>
      <c r="L128" s="67">
        <v>1210</v>
      </c>
      <c r="M128" s="67">
        <v>1090</v>
      </c>
      <c r="N128" s="67">
        <v>153</v>
      </c>
      <c r="O128" s="249">
        <v>5437</v>
      </c>
      <c r="P128" s="255"/>
      <c r="Q128" s="57"/>
    </row>
    <row r="129" spans="1:17">
      <c r="B129" s="138">
        <v>117</v>
      </c>
      <c r="C129" s="592"/>
      <c r="D129" s="67" t="s">
        <v>346</v>
      </c>
      <c r="E129" s="67">
        <v>1460</v>
      </c>
      <c r="F129" s="67">
        <v>990</v>
      </c>
      <c r="G129" s="67">
        <v>1090</v>
      </c>
      <c r="H129" s="67">
        <v>74</v>
      </c>
      <c r="I129" s="68">
        <v>2525</v>
      </c>
      <c r="J129" s="69" t="s">
        <v>347</v>
      </c>
      <c r="K129" s="67">
        <v>1810</v>
      </c>
      <c r="L129" s="67">
        <v>990</v>
      </c>
      <c r="M129" s="67">
        <v>1090</v>
      </c>
      <c r="N129" s="67">
        <v>155</v>
      </c>
      <c r="O129" s="249">
        <v>5495</v>
      </c>
      <c r="P129" s="255"/>
      <c r="Q129" s="57"/>
    </row>
    <row r="130" spans="1:17">
      <c r="B130" s="138">
        <v>118</v>
      </c>
      <c r="C130" s="592"/>
      <c r="D130" s="67" t="s">
        <v>348</v>
      </c>
      <c r="E130" s="67">
        <v>1030</v>
      </c>
      <c r="F130" s="67">
        <v>1570</v>
      </c>
      <c r="G130" s="67">
        <v>1090</v>
      </c>
      <c r="H130" s="67">
        <v>84</v>
      </c>
      <c r="I130" s="68">
        <v>2866</v>
      </c>
      <c r="J130" s="69" t="s">
        <v>349</v>
      </c>
      <c r="K130" s="67">
        <v>1390</v>
      </c>
      <c r="L130" s="67">
        <v>1570</v>
      </c>
      <c r="M130" s="67">
        <v>1090</v>
      </c>
      <c r="N130" s="67">
        <v>176</v>
      </c>
      <c r="O130" s="249">
        <v>6104</v>
      </c>
      <c r="P130" s="255"/>
      <c r="Q130" s="57"/>
    </row>
    <row r="131" spans="1:17">
      <c r="B131" s="138">
        <v>119</v>
      </c>
      <c r="C131" s="592"/>
      <c r="D131" s="67" t="s">
        <v>350</v>
      </c>
      <c r="E131" s="67">
        <v>1460</v>
      </c>
      <c r="F131" s="67">
        <v>1210</v>
      </c>
      <c r="G131" s="67">
        <v>1090</v>
      </c>
      <c r="H131" s="67">
        <v>98</v>
      </c>
      <c r="I131" s="68">
        <v>3342</v>
      </c>
      <c r="J131" s="69" t="s">
        <v>351</v>
      </c>
      <c r="K131" s="67">
        <v>1810</v>
      </c>
      <c r="L131" s="67">
        <v>1210</v>
      </c>
      <c r="M131" s="67">
        <v>1090</v>
      </c>
      <c r="N131" s="67">
        <v>206</v>
      </c>
      <c r="O131" s="249">
        <v>6974</v>
      </c>
      <c r="P131" s="255"/>
      <c r="Q131" s="57"/>
    </row>
    <row r="132" spans="1:17" ht="15.75" thickBot="1">
      <c r="B132" s="138">
        <v>120</v>
      </c>
      <c r="C132" s="594"/>
      <c r="D132" s="84" t="s">
        <v>352</v>
      </c>
      <c r="E132" s="84">
        <v>1460</v>
      </c>
      <c r="F132" s="84">
        <v>1570</v>
      </c>
      <c r="G132" s="84">
        <v>1090</v>
      </c>
      <c r="H132" s="84">
        <v>113</v>
      </c>
      <c r="I132" s="85">
        <v>3777</v>
      </c>
      <c r="J132" s="86" t="s">
        <v>353</v>
      </c>
      <c r="K132" s="84">
        <v>1810</v>
      </c>
      <c r="L132" s="84">
        <v>1570</v>
      </c>
      <c r="M132" s="84">
        <v>1090</v>
      </c>
      <c r="N132" s="84">
        <v>237</v>
      </c>
      <c r="O132" s="253">
        <v>7873</v>
      </c>
      <c r="P132" s="255"/>
      <c r="Q132" s="57"/>
    </row>
    <row r="133" spans="1:17" ht="0.75" customHeight="1" thickTop="1" thickBot="1">
      <c r="A133" s="8"/>
      <c r="B133" s="99"/>
      <c r="C133" s="100"/>
      <c r="D133" s="99"/>
      <c r="E133" s="99"/>
      <c r="F133" s="99"/>
      <c r="G133" s="99"/>
      <c r="H133" s="99"/>
      <c r="I133" s="101">
        <v>1258</v>
      </c>
      <c r="J133" s="102"/>
      <c r="K133" s="99"/>
      <c r="L133" s="99"/>
      <c r="M133" s="99"/>
      <c r="N133" s="99"/>
      <c r="O133" s="101">
        <v>2621</v>
      </c>
      <c r="P133" s="107"/>
      <c r="Q133" s="57"/>
    </row>
    <row r="134" spans="1:17" ht="15.75" hidden="1" thickBot="1">
      <c r="A134" s="8"/>
      <c r="B134" s="89"/>
      <c r="C134" s="92"/>
      <c r="D134" s="89"/>
      <c r="E134" s="89"/>
      <c r="F134" s="89"/>
      <c r="G134" s="89"/>
      <c r="H134" s="89"/>
      <c r="I134" s="90">
        <v>1430</v>
      </c>
      <c r="J134" s="91"/>
      <c r="K134" s="89"/>
      <c r="L134" s="89"/>
      <c r="M134" s="89"/>
      <c r="N134" s="89"/>
      <c r="O134" s="90">
        <v>2992</v>
      </c>
      <c r="P134" s="107"/>
      <c r="Q134" s="57"/>
    </row>
    <row r="135" spans="1:17" ht="15" customHeight="1" thickTop="1">
      <c r="B135" s="75">
        <v>111</v>
      </c>
      <c r="C135" s="595" t="s">
        <v>412</v>
      </c>
      <c r="D135" s="76" t="s">
        <v>354</v>
      </c>
      <c r="E135" s="76">
        <v>990</v>
      </c>
      <c r="F135" s="76">
        <v>720</v>
      </c>
      <c r="G135" s="76">
        <v>1200</v>
      </c>
      <c r="H135" s="76">
        <v>47</v>
      </c>
      <c r="I135" s="77">
        <v>1604</v>
      </c>
      <c r="J135" s="78" t="s">
        <v>355</v>
      </c>
      <c r="K135" s="76">
        <v>1320</v>
      </c>
      <c r="L135" s="76">
        <v>720</v>
      </c>
      <c r="M135" s="76">
        <v>1170</v>
      </c>
      <c r="N135" s="76">
        <v>99</v>
      </c>
      <c r="O135" s="251">
        <v>3371</v>
      </c>
      <c r="P135" s="255"/>
      <c r="Q135" s="57"/>
    </row>
    <row r="136" spans="1:17">
      <c r="B136" s="66">
        <v>112</v>
      </c>
      <c r="C136" s="592"/>
      <c r="D136" s="67" t="s">
        <v>356</v>
      </c>
      <c r="E136" s="67">
        <v>990</v>
      </c>
      <c r="F136" s="67">
        <v>930</v>
      </c>
      <c r="G136" s="67">
        <v>1200</v>
      </c>
      <c r="H136" s="67">
        <v>54</v>
      </c>
      <c r="I136" s="68">
        <v>1843</v>
      </c>
      <c r="J136" s="69" t="s">
        <v>357</v>
      </c>
      <c r="K136" s="67">
        <v>1320</v>
      </c>
      <c r="L136" s="67">
        <v>930</v>
      </c>
      <c r="M136" s="67">
        <v>1170</v>
      </c>
      <c r="N136" s="67">
        <v>113</v>
      </c>
      <c r="O136" s="249">
        <v>4277</v>
      </c>
      <c r="P136" s="255"/>
      <c r="Q136" s="57"/>
    </row>
    <row r="137" spans="1:17">
      <c r="B137" s="66">
        <v>113</v>
      </c>
      <c r="C137" s="592"/>
      <c r="D137" s="67" t="s">
        <v>358</v>
      </c>
      <c r="E137" s="67">
        <v>1390</v>
      </c>
      <c r="F137" s="67">
        <v>720</v>
      </c>
      <c r="G137" s="67">
        <v>1200</v>
      </c>
      <c r="H137" s="67">
        <v>64</v>
      </c>
      <c r="I137" s="68">
        <v>2184</v>
      </c>
      <c r="J137" s="69" t="s">
        <v>359</v>
      </c>
      <c r="K137" s="67">
        <v>1730</v>
      </c>
      <c r="L137" s="67">
        <v>720</v>
      </c>
      <c r="M137" s="67">
        <v>1170</v>
      </c>
      <c r="N137" s="67">
        <v>134</v>
      </c>
      <c r="O137" s="249">
        <v>4386</v>
      </c>
      <c r="P137" s="255"/>
      <c r="Q137" s="57"/>
    </row>
    <row r="138" spans="1:17">
      <c r="B138" s="66">
        <v>114</v>
      </c>
      <c r="C138" s="592"/>
      <c r="D138" s="67" t="s">
        <v>360</v>
      </c>
      <c r="E138" s="67">
        <v>990</v>
      </c>
      <c r="F138" s="67">
        <v>1140</v>
      </c>
      <c r="G138" s="67">
        <v>1200</v>
      </c>
      <c r="H138" s="67">
        <v>60</v>
      </c>
      <c r="I138" s="68">
        <v>2048</v>
      </c>
      <c r="J138" s="69" t="s">
        <v>361</v>
      </c>
      <c r="K138" s="67">
        <v>1320</v>
      </c>
      <c r="L138" s="67">
        <v>1140</v>
      </c>
      <c r="M138" s="67">
        <v>1170</v>
      </c>
      <c r="N138" s="67">
        <v>126</v>
      </c>
      <c r="O138" s="249">
        <v>4654</v>
      </c>
      <c r="P138" s="255"/>
      <c r="Q138" s="57"/>
    </row>
    <row r="139" spans="1:17">
      <c r="B139" s="66">
        <v>115</v>
      </c>
      <c r="C139" s="592"/>
      <c r="D139" s="67" t="s">
        <v>362</v>
      </c>
      <c r="E139" s="67">
        <v>1390</v>
      </c>
      <c r="F139" s="67">
        <v>930</v>
      </c>
      <c r="G139" s="67">
        <v>1200</v>
      </c>
      <c r="H139" s="67">
        <v>72</v>
      </c>
      <c r="I139" s="68">
        <v>2457</v>
      </c>
      <c r="J139" s="69" t="s">
        <v>363</v>
      </c>
      <c r="K139" s="67">
        <v>1730</v>
      </c>
      <c r="L139" s="67">
        <v>930</v>
      </c>
      <c r="M139" s="67">
        <v>1170</v>
      </c>
      <c r="N139" s="67">
        <v>151</v>
      </c>
      <c r="O139" s="249">
        <v>5379</v>
      </c>
      <c r="P139" s="255"/>
      <c r="Q139" s="57"/>
    </row>
    <row r="140" spans="1:17">
      <c r="B140" s="66">
        <v>116</v>
      </c>
      <c r="C140" s="592"/>
      <c r="D140" s="67" t="s">
        <v>364</v>
      </c>
      <c r="E140" s="67">
        <v>990</v>
      </c>
      <c r="F140" s="67">
        <v>1400</v>
      </c>
      <c r="G140" s="67">
        <v>1200</v>
      </c>
      <c r="H140" s="67">
        <v>79</v>
      </c>
      <c r="I140" s="68">
        <v>2696</v>
      </c>
      <c r="J140" s="69" t="s">
        <v>365</v>
      </c>
      <c r="K140" s="67">
        <v>1320</v>
      </c>
      <c r="L140" s="67">
        <v>1400</v>
      </c>
      <c r="M140" s="67">
        <v>1170</v>
      </c>
      <c r="N140" s="67">
        <v>166</v>
      </c>
      <c r="O140" s="249">
        <v>5814</v>
      </c>
      <c r="P140" s="255"/>
      <c r="Q140" s="57"/>
    </row>
    <row r="141" spans="1:17">
      <c r="B141" s="66">
        <v>117</v>
      </c>
      <c r="C141" s="592"/>
      <c r="D141" s="67" t="s">
        <v>366</v>
      </c>
      <c r="E141" s="67">
        <v>1390</v>
      </c>
      <c r="F141" s="67">
        <v>1140</v>
      </c>
      <c r="G141" s="67">
        <v>1200</v>
      </c>
      <c r="H141" s="67">
        <v>81</v>
      </c>
      <c r="I141" s="68">
        <v>2764</v>
      </c>
      <c r="J141" s="69" t="s">
        <v>367</v>
      </c>
      <c r="K141" s="67">
        <v>1730</v>
      </c>
      <c r="L141" s="67">
        <v>1140</v>
      </c>
      <c r="M141" s="67">
        <v>1170</v>
      </c>
      <c r="N141" s="67">
        <v>170</v>
      </c>
      <c r="O141" s="249">
        <v>5930</v>
      </c>
      <c r="P141" s="255"/>
      <c r="Q141" s="57"/>
    </row>
    <row r="142" spans="1:17">
      <c r="B142" s="66">
        <v>118</v>
      </c>
      <c r="C142" s="592"/>
      <c r="D142" s="67" t="s">
        <v>368</v>
      </c>
      <c r="E142" s="67">
        <v>990</v>
      </c>
      <c r="F142" s="67">
        <v>1820</v>
      </c>
      <c r="G142" s="67">
        <v>1200</v>
      </c>
      <c r="H142" s="67">
        <v>92</v>
      </c>
      <c r="I142" s="68">
        <v>3139</v>
      </c>
      <c r="J142" s="69" t="s">
        <v>369</v>
      </c>
      <c r="K142" s="67">
        <v>1320</v>
      </c>
      <c r="L142" s="67">
        <v>1820</v>
      </c>
      <c r="M142" s="67">
        <v>1170</v>
      </c>
      <c r="N142" s="67">
        <v>193</v>
      </c>
      <c r="O142" s="249">
        <v>6597</v>
      </c>
      <c r="P142" s="255"/>
      <c r="Q142" s="57"/>
    </row>
    <row r="143" spans="1:17">
      <c r="B143" s="66">
        <v>119</v>
      </c>
      <c r="C143" s="592"/>
      <c r="D143" s="67" t="s">
        <v>370</v>
      </c>
      <c r="E143" s="67">
        <v>1390</v>
      </c>
      <c r="F143" s="67">
        <v>1400</v>
      </c>
      <c r="G143" s="67">
        <v>1200</v>
      </c>
      <c r="H143" s="67">
        <v>107</v>
      </c>
      <c r="I143" s="68">
        <v>3603</v>
      </c>
      <c r="J143" s="69" t="s">
        <v>371</v>
      </c>
      <c r="K143" s="67">
        <v>1730</v>
      </c>
      <c r="L143" s="67">
        <v>1400</v>
      </c>
      <c r="M143" s="67">
        <v>1170</v>
      </c>
      <c r="N143" s="67">
        <v>225</v>
      </c>
      <c r="O143" s="249">
        <v>7525</v>
      </c>
      <c r="P143" s="255"/>
      <c r="Q143" s="57"/>
    </row>
    <row r="144" spans="1:17" ht="15.75" thickBot="1">
      <c r="B144" s="71">
        <v>120</v>
      </c>
      <c r="C144" s="593"/>
      <c r="D144" s="72" t="s">
        <v>372</v>
      </c>
      <c r="E144" s="72">
        <v>1390</v>
      </c>
      <c r="F144" s="72">
        <v>1820</v>
      </c>
      <c r="G144" s="72">
        <v>1200</v>
      </c>
      <c r="H144" s="72">
        <v>124</v>
      </c>
      <c r="I144" s="73">
        <v>4096</v>
      </c>
      <c r="J144" s="74" t="s">
        <v>373</v>
      </c>
      <c r="K144" s="72">
        <v>1730</v>
      </c>
      <c r="L144" s="72">
        <v>1820</v>
      </c>
      <c r="M144" s="72">
        <v>1170</v>
      </c>
      <c r="N144" s="72">
        <v>260</v>
      </c>
      <c r="O144" s="250">
        <v>8540</v>
      </c>
      <c r="P144" s="255"/>
      <c r="Q144" s="57"/>
    </row>
    <row r="145" spans="2:17" ht="16.5" customHeight="1" thickTop="1">
      <c r="B145" s="79">
        <v>121</v>
      </c>
      <c r="C145" s="596" t="s">
        <v>413</v>
      </c>
      <c r="D145" s="80" t="s">
        <v>374</v>
      </c>
      <c r="E145" s="80">
        <v>1000</v>
      </c>
      <c r="F145" s="80">
        <v>830</v>
      </c>
      <c r="G145" s="80">
        <v>1200</v>
      </c>
      <c r="H145" s="80">
        <v>51</v>
      </c>
      <c r="I145" s="81">
        <v>1740</v>
      </c>
      <c r="J145" s="82" t="s">
        <v>375</v>
      </c>
      <c r="K145" s="80">
        <v>1340</v>
      </c>
      <c r="L145" s="80">
        <v>830</v>
      </c>
      <c r="M145" s="80">
        <v>1170</v>
      </c>
      <c r="N145" s="80">
        <v>107</v>
      </c>
      <c r="O145" s="252">
        <v>4103</v>
      </c>
      <c r="P145" s="255"/>
      <c r="Q145" s="57"/>
    </row>
    <row r="146" spans="2:17">
      <c r="B146" s="66">
        <v>122</v>
      </c>
      <c r="C146" s="597"/>
      <c r="D146" s="67" t="s">
        <v>376</v>
      </c>
      <c r="E146" s="67">
        <v>1000</v>
      </c>
      <c r="F146" s="67">
        <v>1080</v>
      </c>
      <c r="G146" s="67">
        <v>1200</v>
      </c>
      <c r="H146" s="67">
        <v>58</v>
      </c>
      <c r="I146" s="68">
        <v>1979</v>
      </c>
      <c r="J146" s="69" t="s">
        <v>377</v>
      </c>
      <c r="K146" s="67">
        <v>1340</v>
      </c>
      <c r="L146" s="67">
        <v>1080</v>
      </c>
      <c r="M146" s="67">
        <v>1120</v>
      </c>
      <c r="N146" s="67">
        <v>155</v>
      </c>
      <c r="O146" s="249">
        <v>5495</v>
      </c>
      <c r="P146" s="255"/>
      <c r="Q146" s="57"/>
    </row>
    <row r="147" spans="2:17">
      <c r="B147" s="66">
        <v>123</v>
      </c>
      <c r="C147" s="597"/>
      <c r="D147" s="67" t="s">
        <v>378</v>
      </c>
      <c r="E147" s="67">
        <v>1410</v>
      </c>
      <c r="F147" s="67">
        <v>830</v>
      </c>
      <c r="G147" s="67">
        <v>1200</v>
      </c>
      <c r="H147" s="67">
        <v>68</v>
      </c>
      <c r="I147" s="68">
        <v>2320</v>
      </c>
      <c r="J147" s="69" t="s">
        <v>379</v>
      </c>
      <c r="K147" s="67">
        <v>1750</v>
      </c>
      <c r="L147" s="67">
        <v>830</v>
      </c>
      <c r="M147" s="67">
        <v>1170</v>
      </c>
      <c r="N147" s="67">
        <v>143</v>
      </c>
      <c r="O147" s="249">
        <v>5147</v>
      </c>
      <c r="P147" s="255"/>
      <c r="Q147" s="57"/>
    </row>
    <row r="148" spans="2:17">
      <c r="B148" s="66">
        <v>124</v>
      </c>
      <c r="C148" s="597"/>
      <c r="D148" s="67" t="s">
        <v>380</v>
      </c>
      <c r="E148" s="67">
        <v>1000</v>
      </c>
      <c r="F148" s="67">
        <v>1370</v>
      </c>
      <c r="G148" s="67">
        <v>1200</v>
      </c>
      <c r="H148" s="67">
        <v>79</v>
      </c>
      <c r="I148" s="68">
        <v>2696</v>
      </c>
      <c r="J148" s="69" t="s">
        <v>381</v>
      </c>
      <c r="K148" s="67">
        <v>1340</v>
      </c>
      <c r="L148" s="67">
        <v>1330</v>
      </c>
      <c r="M148" s="67">
        <v>1170</v>
      </c>
      <c r="N148" s="67">
        <v>166</v>
      </c>
      <c r="O148" s="249">
        <v>5814</v>
      </c>
      <c r="P148" s="255"/>
      <c r="Q148" s="57"/>
    </row>
    <row r="149" spans="2:17">
      <c r="B149" s="66">
        <v>125</v>
      </c>
      <c r="C149" s="597"/>
      <c r="D149" s="67" t="s">
        <v>382</v>
      </c>
      <c r="E149" s="67">
        <v>1400</v>
      </c>
      <c r="F149" s="67">
        <v>1080</v>
      </c>
      <c r="G149" s="67">
        <v>1200</v>
      </c>
      <c r="H149" s="67">
        <v>79</v>
      </c>
      <c r="I149" s="68">
        <v>2696</v>
      </c>
      <c r="J149" s="69" t="s">
        <v>383</v>
      </c>
      <c r="K149" s="67">
        <v>1750</v>
      </c>
      <c r="L149" s="67">
        <v>1080</v>
      </c>
      <c r="M149" s="67">
        <v>1120</v>
      </c>
      <c r="N149" s="67">
        <v>199</v>
      </c>
      <c r="O149" s="249">
        <v>6771</v>
      </c>
      <c r="P149" s="255"/>
      <c r="Q149" s="57"/>
    </row>
    <row r="150" spans="2:17">
      <c r="B150" s="66">
        <v>126</v>
      </c>
      <c r="C150" s="597"/>
      <c r="D150" s="67" t="s">
        <v>384</v>
      </c>
      <c r="E150" s="67">
        <v>1000</v>
      </c>
      <c r="F150" s="67">
        <v>1620</v>
      </c>
      <c r="G150" s="67">
        <v>1200</v>
      </c>
      <c r="H150" s="67">
        <v>86</v>
      </c>
      <c r="I150" s="68">
        <v>2935</v>
      </c>
      <c r="J150" s="69" t="s">
        <v>385</v>
      </c>
      <c r="K150" s="67">
        <v>1340</v>
      </c>
      <c r="L150" s="67">
        <v>1580</v>
      </c>
      <c r="M150" s="67">
        <v>1170</v>
      </c>
      <c r="N150" s="67">
        <v>181</v>
      </c>
      <c r="O150" s="249">
        <v>6249</v>
      </c>
      <c r="P150" s="255"/>
      <c r="Q150" s="57"/>
    </row>
    <row r="151" spans="2:17">
      <c r="B151" s="66">
        <v>127</v>
      </c>
      <c r="C151" s="597"/>
      <c r="D151" s="67" t="s">
        <v>386</v>
      </c>
      <c r="E151" s="67">
        <v>1410</v>
      </c>
      <c r="F151" s="67">
        <v>1370</v>
      </c>
      <c r="G151" s="67">
        <v>1200</v>
      </c>
      <c r="H151" s="67">
        <v>106</v>
      </c>
      <c r="I151" s="68">
        <v>3574</v>
      </c>
      <c r="J151" s="69" t="s">
        <v>387</v>
      </c>
      <c r="K151" s="67">
        <v>1750</v>
      </c>
      <c r="L151" s="67">
        <v>1330</v>
      </c>
      <c r="M151" s="67">
        <v>1170</v>
      </c>
      <c r="N151" s="67">
        <v>222</v>
      </c>
      <c r="O151" s="249">
        <v>7438</v>
      </c>
      <c r="P151" s="255"/>
      <c r="Q151" s="57"/>
    </row>
    <row r="152" spans="2:17">
      <c r="B152" s="66">
        <v>128</v>
      </c>
      <c r="C152" s="597"/>
      <c r="D152" s="67" t="s">
        <v>388</v>
      </c>
      <c r="E152" s="67">
        <v>1000</v>
      </c>
      <c r="F152" s="67">
        <v>2120</v>
      </c>
      <c r="G152" s="67">
        <v>1200</v>
      </c>
      <c r="H152" s="67">
        <v>102</v>
      </c>
      <c r="I152" s="68">
        <v>3458</v>
      </c>
      <c r="J152" s="69" t="s">
        <v>389</v>
      </c>
      <c r="K152" s="67">
        <v>1340</v>
      </c>
      <c r="L152" s="67">
        <v>2120</v>
      </c>
      <c r="M152" s="67">
        <v>1170</v>
      </c>
      <c r="N152" s="67">
        <v>214</v>
      </c>
      <c r="O152" s="249">
        <v>7206</v>
      </c>
      <c r="P152" s="255"/>
      <c r="Q152" s="57"/>
    </row>
    <row r="153" spans="2:17">
      <c r="B153" s="66">
        <v>129</v>
      </c>
      <c r="C153" s="597"/>
      <c r="D153" s="67" t="s">
        <v>390</v>
      </c>
      <c r="E153" s="67">
        <v>1410</v>
      </c>
      <c r="F153" s="67">
        <v>1620</v>
      </c>
      <c r="G153" s="67">
        <v>1200</v>
      </c>
      <c r="H153" s="67">
        <v>116</v>
      </c>
      <c r="I153" s="68">
        <v>3864</v>
      </c>
      <c r="J153" s="69" t="s">
        <v>391</v>
      </c>
      <c r="K153" s="67">
        <v>1750</v>
      </c>
      <c r="L153" s="67">
        <v>1620</v>
      </c>
      <c r="M153" s="67">
        <v>1170</v>
      </c>
      <c r="N153" s="67">
        <v>243</v>
      </c>
      <c r="O153" s="249">
        <v>8047</v>
      </c>
      <c r="P153" s="255"/>
      <c r="Q153" s="57"/>
    </row>
    <row r="154" spans="2:17" ht="15.75" thickBot="1">
      <c r="B154" s="149">
        <v>130</v>
      </c>
      <c r="C154" s="598"/>
      <c r="D154" s="150" t="s">
        <v>392</v>
      </c>
      <c r="E154" s="150">
        <v>1410</v>
      </c>
      <c r="F154" s="150">
        <v>2120</v>
      </c>
      <c r="G154" s="150">
        <v>1200</v>
      </c>
      <c r="H154" s="150">
        <v>137</v>
      </c>
      <c r="I154" s="151">
        <v>4473</v>
      </c>
      <c r="J154" s="152" t="s">
        <v>393</v>
      </c>
      <c r="K154" s="150">
        <v>1750</v>
      </c>
      <c r="L154" s="150">
        <v>2120</v>
      </c>
      <c r="M154" s="150">
        <v>1170</v>
      </c>
      <c r="N154" s="150">
        <v>288</v>
      </c>
      <c r="O154" s="258">
        <v>9352</v>
      </c>
      <c r="P154" s="255"/>
      <c r="Q154" s="57"/>
    </row>
    <row r="155" spans="2:17" ht="15" customHeight="1" thickTop="1">
      <c r="B155" s="79">
        <v>131</v>
      </c>
      <c r="C155" s="596" t="s">
        <v>430</v>
      </c>
      <c r="D155" s="134" t="s">
        <v>453</v>
      </c>
      <c r="E155" s="134">
        <v>1010</v>
      </c>
      <c r="F155" s="134">
        <v>920</v>
      </c>
      <c r="G155" s="134">
        <v>1200</v>
      </c>
      <c r="H155" s="134">
        <v>54</v>
      </c>
      <c r="I155" s="81">
        <v>1843</v>
      </c>
      <c r="J155" s="82" t="s">
        <v>454</v>
      </c>
      <c r="K155" s="134">
        <v>1350</v>
      </c>
      <c r="L155" s="134">
        <v>920</v>
      </c>
      <c r="M155" s="134">
        <v>1200</v>
      </c>
      <c r="N155" s="134">
        <v>115</v>
      </c>
      <c r="O155" s="252">
        <v>4335</v>
      </c>
      <c r="P155" s="255"/>
      <c r="Q155" s="57"/>
    </row>
    <row r="156" spans="2:17">
      <c r="B156" s="66">
        <v>132</v>
      </c>
      <c r="C156" s="597"/>
      <c r="D156" s="135" t="s">
        <v>455</v>
      </c>
      <c r="E156" s="135">
        <v>1010</v>
      </c>
      <c r="F156" s="135">
        <v>1200</v>
      </c>
      <c r="G156" s="135">
        <v>1200</v>
      </c>
      <c r="H156" s="135">
        <v>63</v>
      </c>
      <c r="I156" s="68">
        <v>2150</v>
      </c>
      <c r="J156" s="69" t="s">
        <v>456</v>
      </c>
      <c r="K156" s="135">
        <v>1350</v>
      </c>
      <c r="L156" s="135">
        <v>1200</v>
      </c>
      <c r="M156" s="135">
        <v>1200</v>
      </c>
      <c r="N156" s="135">
        <v>133</v>
      </c>
      <c r="O156" s="249">
        <v>4857</v>
      </c>
      <c r="P156" s="255"/>
      <c r="Q156" s="57"/>
    </row>
    <row r="157" spans="2:17">
      <c r="B157" s="66">
        <v>133</v>
      </c>
      <c r="C157" s="597"/>
      <c r="D157" s="135" t="s">
        <v>457</v>
      </c>
      <c r="E157" s="135">
        <v>1420</v>
      </c>
      <c r="F157" s="135">
        <v>920</v>
      </c>
      <c r="G157" s="135">
        <v>1200</v>
      </c>
      <c r="H157" s="135">
        <v>72</v>
      </c>
      <c r="I157" s="68">
        <v>2457</v>
      </c>
      <c r="J157" s="69" t="s">
        <v>458</v>
      </c>
      <c r="K157" s="135">
        <v>1760</v>
      </c>
      <c r="L157" s="135">
        <v>920</v>
      </c>
      <c r="M157" s="135">
        <v>1200</v>
      </c>
      <c r="N157" s="135">
        <v>152</v>
      </c>
      <c r="O157" s="249">
        <v>5408</v>
      </c>
      <c r="P157" s="255"/>
      <c r="Q157" s="57"/>
    </row>
    <row r="158" spans="2:17">
      <c r="B158" s="66">
        <v>134</v>
      </c>
      <c r="C158" s="597"/>
      <c r="D158" s="135" t="s">
        <v>459</v>
      </c>
      <c r="E158" s="135">
        <v>1010</v>
      </c>
      <c r="F158" s="135">
        <v>1510</v>
      </c>
      <c r="G158" s="135">
        <v>1200</v>
      </c>
      <c r="H158" s="135">
        <v>84</v>
      </c>
      <c r="I158" s="68">
        <v>2866</v>
      </c>
      <c r="J158" s="69" t="s">
        <v>460</v>
      </c>
      <c r="K158" s="135">
        <v>1350</v>
      </c>
      <c r="L158" s="135">
        <v>1510</v>
      </c>
      <c r="M158" s="135">
        <v>1200</v>
      </c>
      <c r="N158" s="135">
        <v>181</v>
      </c>
      <c r="O158" s="249">
        <v>6249</v>
      </c>
      <c r="P158" s="255"/>
      <c r="Q158" s="57"/>
    </row>
    <row r="159" spans="2:17">
      <c r="B159" s="66">
        <v>135</v>
      </c>
      <c r="C159" s="597"/>
      <c r="D159" s="135" t="s">
        <v>461</v>
      </c>
      <c r="E159" s="135">
        <v>1420</v>
      </c>
      <c r="F159" s="135">
        <v>1200</v>
      </c>
      <c r="G159" s="135">
        <v>1200</v>
      </c>
      <c r="H159" s="135">
        <v>84</v>
      </c>
      <c r="I159" s="68">
        <v>2866</v>
      </c>
      <c r="J159" s="69" t="s">
        <v>462</v>
      </c>
      <c r="K159" s="135">
        <v>1760</v>
      </c>
      <c r="L159" s="135">
        <v>1200</v>
      </c>
      <c r="M159" s="135">
        <v>1200</v>
      </c>
      <c r="N159" s="135">
        <v>176</v>
      </c>
      <c r="O159" s="249">
        <v>6104</v>
      </c>
      <c r="P159" s="255"/>
      <c r="Q159" s="57"/>
    </row>
    <row r="160" spans="2:17">
      <c r="B160" s="66">
        <v>136</v>
      </c>
      <c r="C160" s="597"/>
      <c r="D160" s="135" t="s">
        <v>463</v>
      </c>
      <c r="E160" s="135">
        <v>1010</v>
      </c>
      <c r="F160" s="135">
        <v>1790</v>
      </c>
      <c r="G160" s="135">
        <v>1200</v>
      </c>
      <c r="H160" s="135">
        <v>93</v>
      </c>
      <c r="I160" s="68">
        <v>3173</v>
      </c>
      <c r="J160" s="69" t="s">
        <v>464</v>
      </c>
      <c r="K160" s="135">
        <v>1350</v>
      </c>
      <c r="L160" s="135">
        <v>1790</v>
      </c>
      <c r="M160" s="135">
        <v>1200</v>
      </c>
      <c r="N160" s="135">
        <v>198</v>
      </c>
      <c r="O160" s="249">
        <v>6742</v>
      </c>
      <c r="P160" s="255"/>
      <c r="Q160" s="57"/>
    </row>
    <row r="161" spans="2:17">
      <c r="B161" s="66">
        <v>137</v>
      </c>
      <c r="C161" s="597"/>
      <c r="D161" s="135" t="s">
        <v>465</v>
      </c>
      <c r="E161" s="135">
        <v>1420</v>
      </c>
      <c r="F161" s="135">
        <v>1510</v>
      </c>
      <c r="G161" s="135">
        <v>1200</v>
      </c>
      <c r="H161" s="135">
        <v>113</v>
      </c>
      <c r="I161" s="68">
        <v>3777</v>
      </c>
      <c r="J161" s="69" t="s">
        <v>466</v>
      </c>
      <c r="K161" s="135">
        <v>1760</v>
      </c>
      <c r="L161" s="135">
        <v>1510</v>
      </c>
      <c r="M161" s="135">
        <v>1200</v>
      </c>
      <c r="N161" s="135">
        <v>239</v>
      </c>
      <c r="O161" s="249">
        <v>7931</v>
      </c>
      <c r="P161" s="255"/>
      <c r="Q161" s="57"/>
    </row>
    <row r="162" spans="2:17">
      <c r="B162" s="66">
        <v>138</v>
      </c>
      <c r="C162" s="597"/>
      <c r="D162" s="135" t="s">
        <v>467</v>
      </c>
      <c r="E162" s="135">
        <v>1010</v>
      </c>
      <c r="F162" s="135">
        <v>2350</v>
      </c>
      <c r="G162" s="135">
        <v>1200</v>
      </c>
      <c r="H162" s="135">
        <v>111</v>
      </c>
      <c r="I162" s="68">
        <v>3719</v>
      </c>
      <c r="J162" s="69" t="s">
        <v>468</v>
      </c>
      <c r="K162" s="135">
        <v>1350</v>
      </c>
      <c r="L162" s="135">
        <v>2350</v>
      </c>
      <c r="M162" s="135">
        <v>1200</v>
      </c>
      <c r="N162" s="135">
        <v>234</v>
      </c>
      <c r="O162" s="249">
        <v>7786</v>
      </c>
      <c r="P162" s="255"/>
      <c r="Q162" s="57"/>
    </row>
    <row r="163" spans="2:17">
      <c r="B163" s="66">
        <v>139</v>
      </c>
      <c r="C163" s="597"/>
      <c r="D163" s="135" t="s">
        <v>469</v>
      </c>
      <c r="E163" s="135">
        <v>1420</v>
      </c>
      <c r="F163" s="135">
        <v>1790</v>
      </c>
      <c r="G163" s="135">
        <v>1200</v>
      </c>
      <c r="H163" s="135">
        <v>124</v>
      </c>
      <c r="I163" s="68">
        <v>4096</v>
      </c>
      <c r="J163" s="69" t="s">
        <v>470</v>
      </c>
      <c r="K163" s="135">
        <v>1760</v>
      </c>
      <c r="L163" s="135">
        <v>1790</v>
      </c>
      <c r="M163" s="135">
        <v>1200</v>
      </c>
      <c r="N163" s="135">
        <v>263</v>
      </c>
      <c r="O163" s="249">
        <v>8627</v>
      </c>
      <c r="P163" s="255"/>
      <c r="Q163" s="57"/>
    </row>
    <row r="164" spans="2:17" ht="15.75" thickBot="1">
      <c r="B164" s="148">
        <v>140</v>
      </c>
      <c r="C164" s="598"/>
      <c r="D164" s="145" t="s">
        <v>471</v>
      </c>
      <c r="E164" s="145">
        <v>1420</v>
      </c>
      <c r="F164" s="145">
        <v>2350</v>
      </c>
      <c r="G164" s="145">
        <v>1200</v>
      </c>
      <c r="H164" s="145">
        <v>148</v>
      </c>
      <c r="I164" s="146">
        <v>4792</v>
      </c>
      <c r="J164" s="147" t="s">
        <v>472</v>
      </c>
      <c r="K164" s="145">
        <v>1760</v>
      </c>
      <c r="L164" s="145">
        <v>2350</v>
      </c>
      <c r="M164" s="145">
        <v>1200</v>
      </c>
      <c r="N164" s="145">
        <v>310</v>
      </c>
      <c r="O164" s="259">
        <v>9990</v>
      </c>
      <c r="P164" s="255"/>
      <c r="Q164" s="57"/>
    </row>
    <row r="165" spans="2:17">
      <c r="E165" s="8"/>
      <c r="P165" s="8"/>
    </row>
    <row r="166" spans="2:17">
      <c r="B166" s="590" t="str">
        <f>IF(Start!$C$32="PL","Uwagi:","Attention:")</f>
        <v>Uwagi:</v>
      </c>
      <c r="C166" s="590"/>
      <c r="D166" s="590"/>
      <c r="E166" s="590"/>
      <c r="F166" s="590"/>
      <c r="G166" s="590"/>
      <c r="H166" s="590"/>
      <c r="I166" s="590"/>
      <c r="J166" s="590"/>
      <c r="K166" s="590"/>
      <c r="L166" s="590"/>
      <c r="M166" s="590"/>
      <c r="N166" s="590"/>
      <c r="O166" s="590"/>
      <c r="P166" s="8"/>
    </row>
    <row r="167" spans="2:17">
      <c r="B167" s="58"/>
      <c r="C167" s="60" t="str">
        <f>IF(Start!$C$32="PL","Kody składają się z pięciu części np. 40/SO/32/4/2:","Rack/cabinet numbers are composed of five parts eg. 40/SO/32/4/2")</f>
        <v>Kody składają się z pięciu części np. 40/SO/32/4/2: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</row>
    <row r="168" spans="2:17">
      <c r="B168" s="58"/>
      <c r="C168" s="120">
        <v>40</v>
      </c>
      <c r="D168" s="122" t="str">
        <f>IF(Start!$C$32="PL","- typowa pojemność akumulatora danego gabarytu","- typical capacity of battery with given dimensions")</f>
        <v>- typowa pojemność akumulatora danego gabarytu</v>
      </c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</row>
    <row r="169" spans="2:17">
      <c r="B169" s="58"/>
      <c r="C169" s="120" t="s">
        <v>421</v>
      </c>
      <c r="D169" s="123" t="str">
        <f>IF(Start!$C$32="PL","- oznaczenie stojak SO czy szafa SZ","- SO = rack, SZ = cabinet")</f>
        <v>- oznaczenie stojak SO czy szafa SZ</v>
      </c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</row>
    <row r="170" spans="2:17">
      <c r="B170" s="58"/>
      <c r="C170" s="120">
        <v>32</v>
      </c>
      <c r="D170" s="124" t="str">
        <f>IF(Start!$C$32="PL","- ilość akumulatorów","- number of batteries")</f>
        <v>- ilość akumulatorów</v>
      </c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</row>
    <row r="171" spans="2:17">
      <c r="B171" s="58"/>
      <c r="C171" s="120">
        <v>4</v>
      </c>
      <c r="D171" s="123" t="str">
        <f>IF(Start!$C$32="PL","- ilość półek","- number of shelves")</f>
        <v>- ilość półek</v>
      </c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</row>
    <row r="172" spans="2:17">
      <c r="B172" s="58"/>
      <c r="C172" s="121">
        <v>2</v>
      </c>
      <c r="D172" s="124" t="str">
        <f>IF(Start!$C$32="PL","-  ilość rzędów","- number rows")</f>
        <v>-  ilość rzędów</v>
      </c>
      <c r="E172" s="58"/>
      <c r="F172" s="58"/>
      <c r="G172" s="58"/>
      <c r="H172" s="58"/>
      <c r="I172" s="2"/>
      <c r="J172" s="58"/>
      <c r="K172" s="58"/>
      <c r="L172" s="58"/>
      <c r="M172" s="58"/>
      <c r="N172" s="58"/>
      <c r="O172" s="58"/>
    </row>
    <row r="173" spans="2:17" ht="30" customHeight="1">
      <c r="B173" s="58"/>
      <c r="D173" s="589" t="str">
        <f>IF(Start!$C$32="PL","Czyli nasz przykład oznacza stojak do 32 szt. akumulatorów w gabarycie EH 42-12, EPS 42-12, EPL 42-12, EV 50-12, AML 40-12 ustawionych na czterech półkach w dwóch rzędach.","Our example rack is made for 32 pcs of EH 42-12/EPS 42-12/EPL 42-12/EV 50-12/AML 40-12 set on 4 shelves in 2 rows")</f>
        <v>Czyli nasz przykład oznacza stojak do 32 szt. akumulatorów w gabarycie EH 42-12, EPS 42-12, EPL 42-12, EV 50-12, AML 40-12 ustawionych na czterech półkach w dwóch rzędach.</v>
      </c>
      <c r="E173" s="589"/>
      <c r="F173" s="589"/>
      <c r="G173" s="589"/>
      <c r="H173" s="589"/>
      <c r="I173" s="589"/>
      <c r="J173" s="589"/>
      <c r="K173" s="589"/>
      <c r="L173" s="589"/>
      <c r="M173" s="589"/>
      <c r="N173" s="589"/>
      <c r="O173" s="58"/>
    </row>
    <row r="174" spans="2:17" ht="30" customHeight="1">
      <c r="B174" s="58"/>
      <c r="C174" s="589" t="str">
        <f>IF(Start!$C$32="PL","Podane wymiary są maksymalnymi wymiarami stojaków, wymiary końcowe mogą różnić się od podanych w powyższej tabeli.","Above dimensions are max dimensions of rack/cabinet. Actual dimesnions may vary from those presented in this table.")</f>
        <v>Podane wymiary są maksymalnymi wymiarami stojaków, wymiary końcowe mogą różnić się od podanych w powyższej tabeli.</v>
      </c>
      <c r="D174" s="589"/>
      <c r="E174" s="589"/>
      <c r="F174" s="589"/>
      <c r="G174" s="589"/>
      <c r="H174" s="589"/>
      <c r="I174" s="589"/>
      <c r="J174" s="589"/>
      <c r="K174" s="589"/>
      <c r="L174" s="589"/>
      <c r="M174" s="589"/>
      <c r="N174" s="589"/>
      <c r="O174" s="589"/>
    </row>
  </sheetData>
  <mergeCells count="30">
    <mergeCell ref="C9:C18"/>
    <mergeCell ref="C19:C28"/>
    <mergeCell ref="C41:C50"/>
    <mergeCell ref="C51:C60"/>
    <mergeCell ref="C61:C70"/>
    <mergeCell ref="B1:O2"/>
    <mergeCell ref="C6:C8"/>
    <mergeCell ref="E6:G7"/>
    <mergeCell ref="K6:M7"/>
    <mergeCell ref="J6:J8"/>
    <mergeCell ref="B4:O4"/>
    <mergeCell ref="B6:B8"/>
    <mergeCell ref="D6:D8"/>
    <mergeCell ref="H6:H7"/>
    <mergeCell ref="N6:N7"/>
    <mergeCell ref="I6:I7"/>
    <mergeCell ref="O6:O7"/>
    <mergeCell ref="C174:O174"/>
    <mergeCell ref="D173:N173"/>
    <mergeCell ref="B166:O166"/>
    <mergeCell ref="C113:C122"/>
    <mergeCell ref="C29:C38"/>
    <mergeCell ref="C93:C102"/>
    <mergeCell ref="C155:C164"/>
    <mergeCell ref="C103:C112"/>
    <mergeCell ref="C83:C92"/>
    <mergeCell ref="C71:C80"/>
    <mergeCell ref="C123:C132"/>
    <mergeCell ref="C145:C154"/>
    <mergeCell ref="C135:C144"/>
  </mergeCells>
  <printOptions horizontalCentered="1"/>
  <pageMargins left="0.19685039370078741" right="0.19685039370078741" top="1.9291338582677167" bottom="0.39370078740157483" header="0.31496062992125984" footer="0.39370078740157483"/>
  <pageSetup paperSize="9" orientation="portrait" r:id="rId1"/>
  <headerFooter scaleWithDoc="0">
    <oddHeader>&amp;L&amp;G</oddHeader>
    <oddFooter xml:space="preserve">&amp;C&amp;K01+049Podane ceny mogą ulec zmianie. Prices are subject to change without notice.
</oddFooter>
  </headerFooter>
  <rowBreaks count="4" manualBreakCount="4">
    <brk id="40" max="16383" man="1"/>
    <brk id="81" max="16383" man="1"/>
    <brk id="122" min="1" max="14" man="1"/>
    <brk id="154" min="1" max="14" man="1"/>
  </rowBreaks>
  <ignoredErrors>
    <ignoredError sqref="C6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14</vt:i4>
      </vt:variant>
    </vt:vector>
  </HeadingPairs>
  <TitlesOfParts>
    <vt:vector size="26" baseType="lpstr">
      <vt:lpstr>Start</vt:lpstr>
      <vt:lpstr>Warunki handlowe</vt:lpstr>
      <vt:lpstr>Europower AGM</vt:lpstr>
      <vt:lpstr>Europower LiFePO4</vt:lpstr>
      <vt:lpstr>Acumax AGM</vt:lpstr>
      <vt:lpstr>Acumax GEL </vt:lpstr>
      <vt:lpstr>Technocell</vt:lpstr>
      <vt:lpstr>Alarmtec</vt:lpstr>
      <vt:lpstr>akcesoria_accessories1</vt:lpstr>
      <vt:lpstr>Lączniki</vt:lpstr>
      <vt:lpstr>Zbiorczo</vt:lpstr>
      <vt:lpstr>ean</vt:lpstr>
      <vt:lpstr>CZ</vt:lpstr>
      <vt:lpstr>M</vt:lpstr>
      <vt:lpstr>'Acumax AGM'!Obszar_wydruku</vt:lpstr>
      <vt:lpstr>'Acumax GEL '!Obszar_wydruku</vt:lpstr>
      <vt:lpstr>akcesoria_accessories1!Obszar_wydruku</vt:lpstr>
      <vt:lpstr>Alarmtec!Obszar_wydruku</vt:lpstr>
      <vt:lpstr>'Europower AGM'!Obszar_wydruku</vt:lpstr>
      <vt:lpstr>'Europower LiFePO4'!Obszar_wydruku</vt:lpstr>
      <vt:lpstr>Lączniki!Obszar_wydruku</vt:lpstr>
      <vt:lpstr>Start!Obszar_wydruku</vt:lpstr>
      <vt:lpstr>Technocell!Obszar_wydruku</vt:lpstr>
      <vt:lpstr>'Warunki handlowe'!Obszar_wydruku</vt:lpstr>
      <vt:lpstr>Lączniki!Tytuły_wydruku</vt:lpstr>
      <vt:lpstr>Zbiorczo!Tytuły_wydruku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Cennik EMU</dc:title>
  <dc:subject>Cennik</dc:subject>
  <dc:creator/>
  <cp:keywords>EMU, cennik, akumulatory, topowa jakość</cp:keywords>
  <dc:description>Akumulacja energii!!!</dc:description>
  <cp:lastModifiedBy/>
  <dcterms:created xsi:type="dcterms:W3CDTF">2006-09-22T13:37:51Z</dcterms:created>
  <dcterms:modified xsi:type="dcterms:W3CDTF">2022-03-29T07:37:38Z</dcterms:modified>
  <cp:category>cenniki</cp:category>
</cp:coreProperties>
</file>